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655" firstSheet="8" activeTab="20"/>
  </bookViews>
  <sheets>
    <sheet name="一般公共预算收入表" sheetId="1" r:id="rId1"/>
    <sheet name="一般公共预算支出表" sheetId="2" r:id="rId2"/>
    <sheet name="一般公共预算税收返还和转移支付表" sheetId="3" r:id="rId3"/>
    <sheet name="政府一般债务限额和余额情况表" sheetId="4" r:id="rId4"/>
    <sheet name="政府性基金收入表" sheetId="5" r:id="rId5"/>
    <sheet name="政府性基金支出表" sheetId="6" r:id="rId6"/>
    <sheet name="政府专项债务限额和余额情况表" sheetId="7" r:id="rId7"/>
    <sheet name="国有资本经营预算收入表" sheetId="8" r:id="rId8"/>
    <sheet name="国有资本经营预算支出表" sheetId="9" r:id="rId9"/>
    <sheet name="社会保险基金收入表" sheetId="10" r:id="rId10"/>
    <sheet name="社会保险基金支出表" sheetId="11" r:id="rId11"/>
    <sheet name="三公经费预算表" sheetId="12" r:id="rId12"/>
    <sheet name="表三" sheetId="13" r:id="rId13"/>
    <sheet name="表四" sheetId="14" r:id="rId14"/>
    <sheet name="表五" sheetId="15" r:id="rId15"/>
    <sheet name="表六 (1)" sheetId="16" r:id="rId16"/>
    <sheet name="表六（2)" sheetId="17" r:id="rId17"/>
    <sheet name="表七 (1)" sheetId="18" r:id="rId18"/>
    <sheet name="表七(2)" sheetId="19" r:id="rId19"/>
    <sheet name="表八" sheetId="20" r:id="rId20"/>
    <sheet name="表九" sheetId="21" r:id="rId21"/>
    <sheet name="表十" sheetId="22" r:id="rId22"/>
    <sheet name="表十一" sheetId="23" r:id="rId23"/>
    <sheet name="表十二" sheetId="24" r:id="rId24"/>
    <sheet name="表十三" sheetId="25" r:id="rId25"/>
    <sheet name="表十四" sheetId="26" r:id="rId26"/>
  </sheets>
  <externalReferences>
    <externalReference r:id="rId29"/>
    <externalReference r:id="rId30"/>
    <externalReference r:id="rId31"/>
  </externalReferences>
  <definedNames>
    <definedName name="地区名称" localSheetId="1">'[1]封面'!$B$2:$B$6</definedName>
    <definedName name="地区名称">#REF!</definedName>
    <definedName name="地区名称" localSheetId="2">#REF!</definedName>
    <definedName name="四">#REF!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11">#REF!</definedName>
    <definedName name="_xlnm.Print_Titles" localSheetId="0">'一般公共预算收入表'!$2:$5</definedName>
    <definedName name="_xlnm.Print_Area" localSheetId="1">'一般公共预算支出表'!$A$1:$G$1278</definedName>
    <definedName name="_xlnm.Print_Titles" localSheetId="1">'一般公共预算支出表'!$2:$5</definedName>
    <definedName name="_xlnm.Print_Titles" localSheetId="12">'表三'!$2:$6</definedName>
    <definedName name="_xlnm.Print_Area" localSheetId="13">'表四'!$A$1:$I$211</definedName>
    <definedName name="_xlnm.Print_Titles" localSheetId="13">'表四'!$1:$5</definedName>
    <definedName name="_xlnm.Print_Titles" localSheetId="14">'表五'!$1:$4,'表五'!$B:$B</definedName>
    <definedName name="_xlnm.Print_Titles" localSheetId="15">'表六 (1)'!$A:$A</definedName>
    <definedName name="_xlnm.Print_Titles" localSheetId="16">'表六（2)'!$A:$A</definedName>
    <definedName name="_xlnm.Print_Titles" localSheetId="17">'表七 (1)'!$A:$A</definedName>
    <definedName name="_xlnm.Print_Titles" localSheetId="18">'表七(2)'!$A:$A</definedName>
    <definedName name="_xlnm.Print_Titles" localSheetId="20">'表九'!$2:$6</definedName>
    <definedName name="_xlnm.Print_Area" localSheetId="21">'表十'!$A$1:$H$54</definedName>
    <definedName name="_xlnm.Print_Titles" localSheetId="21">'表十'!$1:$5</definedName>
    <definedName name="_xlnm._FilterDatabase" localSheetId="1" hidden="1">'一般公共预算支出表'!$A$5:$G$1275</definedName>
    <definedName name="_xlnm._FilterDatabase" localSheetId="13" hidden="1">'表四'!$A$5:$I$211</definedName>
  </definedNames>
  <calcPr fullCalcOnLoad="1"/>
</workbook>
</file>

<file path=xl/sharedStrings.xml><?xml version="1.0" encoding="utf-8"?>
<sst xmlns="http://schemas.openxmlformats.org/spreadsheetml/2006/main" count="2813" uniqueCount="1841">
  <si>
    <t>表一</t>
  </si>
  <si>
    <t>2023年一般公共预算收入表</t>
  </si>
  <si>
    <t>单位：万元</t>
  </si>
  <si>
    <t>项目</t>
  </si>
  <si>
    <t>上年预算数</t>
  </si>
  <si>
    <t>上年执行数</t>
  </si>
  <si>
    <t>预算数</t>
  </si>
  <si>
    <t>代码</t>
  </si>
  <si>
    <t>名称</t>
  </si>
  <si>
    <t>金额</t>
  </si>
  <si>
    <t>为上年预算数的%</t>
  </si>
  <si>
    <t>为上年执行数的%</t>
  </si>
  <si>
    <t xml:space="preserve">  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</si>
  <si>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</si>
  <si>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</si>
  <si>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</si>
  <si>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</si>
  <si>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</si>
  <si>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</si>
  <si>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</si>
  <si>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</si>
  <si>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</si>
  <si>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</si>
  <si>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</si>
  <si>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</si>
  <si>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</si>
  <si>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</si>
  <si>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</si>
  <si>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</si>
  <si>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 xml:space="preserve">  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</si>
  <si>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</si>
  <si>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</si>
  <si>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</si>
  <si>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</si>
  <si>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</si>
  <si>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</si>
  <si>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</si>
  <si>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</si>
  <si>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</si>
  <si>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收入总计</t>
  </si>
  <si>
    <t>表二</t>
  </si>
  <si>
    <t>2023年一般公共预算支出表</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</si>
  <si>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</si>
  <si>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</si>
  <si>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</si>
  <si>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</si>
  <si>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</si>
  <si>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</si>
  <si>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</si>
  <si>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</si>
  <si>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</si>
  <si>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</si>
  <si>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</si>
  <si>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</si>
  <si>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</si>
  <si>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</si>
  <si>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</si>
  <si>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</si>
  <si>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</si>
  <si>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</si>
  <si>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</si>
  <si>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</si>
  <si>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</si>
  <si>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</si>
  <si>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</si>
  <si>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</si>
  <si>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</si>
  <si>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</si>
  <si>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</si>
  <si>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</si>
  <si>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</si>
  <si>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</si>
  <si>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</si>
  <si>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</si>
  <si>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</si>
  <si>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</si>
  <si>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</si>
  <si>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</si>
  <si>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</si>
  <si>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</si>
  <si>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</si>
  <si>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</si>
  <si>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</si>
  <si>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</si>
  <si>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</si>
  <si>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</si>
  <si>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</si>
  <si>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</si>
  <si>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</si>
  <si>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</si>
  <si>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</si>
  <si>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</si>
  <si>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</si>
  <si>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</si>
  <si>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</si>
  <si>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</si>
  <si>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</si>
  <si>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</si>
  <si>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</si>
  <si>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</si>
  <si>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</si>
  <si>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</si>
  <si>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</si>
  <si>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</si>
  <si>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</si>
  <si>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</si>
  <si>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</si>
  <si>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</si>
  <si>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</si>
  <si>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</si>
  <si>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</si>
  <si>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</si>
  <si>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</si>
  <si>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</si>
  <si>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</si>
  <si>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</si>
  <si>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</si>
  <si>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</si>
  <si>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</si>
  <si>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</si>
  <si>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</si>
  <si>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</si>
  <si>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</si>
  <si>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</si>
  <si>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</si>
  <si>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</si>
  <si>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</si>
  <si>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</si>
  <si>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</si>
  <si>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</si>
  <si>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</si>
  <si>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</si>
  <si>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</si>
  <si>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</si>
  <si>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</si>
  <si>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</si>
  <si>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</si>
  <si>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</si>
  <si>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</si>
  <si>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</si>
  <si>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</si>
  <si>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</si>
  <si>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</si>
  <si>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</si>
  <si>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</si>
  <si>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</si>
  <si>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</si>
  <si>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</si>
  <si>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</si>
  <si>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</si>
  <si>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</si>
  <si>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</si>
  <si>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</si>
  <si>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</si>
  <si>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</si>
  <si>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</si>
  <si>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</si>
  <si>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</si>
  <si>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</si>
  <si>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</si>
  <si>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</si>
  <si>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</si>
  <si>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</si>
  <si>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</si>
  <si>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</si>
  <si>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</si>
  <si>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</si>
  <si>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</si>
  <si>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</si>
  <si>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</si>
  <si>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</si>
  <si>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</si>
  <si>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</si>
  <si>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</si>
  <si>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</si>
  <si>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</si>
  <si>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</si>
  <si>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</si>
  <si>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</si>
  <si>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</si>
  <si>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</si>
  <si>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</si>
  <si>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</si>
  <si>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</si>
  <si>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</si>
  <si>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</si>
  <si>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</si>
  <si>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</si>
  <si>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</si>
  <si>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</si>
  <si>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</si>
  <si>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</si>
  <si>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</si>
  <si>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</si>
  <si>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</si>
  <si>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</si>
  <si>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</si>
  <si>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</si>
  <si>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</si>
  <si>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</si>
  <si>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</si>
  <si>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</si>
  <si>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</si>
  <si>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</si>
  <si>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</si>
  <si>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</si>
  <si>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</si>
  <si>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</si>
  <si>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</si>
  <si>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</si>
  <si>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</si>
  <si>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</si>
  <si>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</si>
  <si>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</si>
  <si>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</si>
  <si>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</si>
  <si>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</si>
  <si>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</si>
  <si>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</si>
  <si>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</si>
  <si>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</si>
  <si>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</si>
  <si>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</si>
  <si>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</si>
  <si>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</si>
  <si>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</si>
  <si>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</si>
  <si>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</si>
  <si>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</si>
  <si>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</si>
  <si>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</si>
  <si>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</si>
  <si>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</si>
  <si>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</si>
  <si>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</si>
  <si>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</si>
  <si>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</si>
  <si>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</si>
  <si>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</si>
  <si>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</si>
  <si>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</si>
  <si>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</si>
  <si>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</si>
  <si>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</si>
  <si>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</si>
  <si>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</si>
  <si>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</si>
  <si>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</si>
  <si>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</si>
  <si>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</si>
  <si>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</si>
  <si>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</si>
  <si>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</si>
  <si>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</si>
  <si>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</si>
  <si>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</si>
  <si>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</si>
  <si>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</si>
  <si>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</si>
  <si>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</si>
  <si>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</si>
  <si>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</si>
  <si>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</si>
  <si>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</si>
  <si>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</si>
  <si>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</si>
  <si>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</si>
  <si>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</si>
  <si>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</si>
  <si>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</si>
  <si>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</si>
  <si>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</si>
  <si>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</si>
  <si>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</si>
  <si>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</si>
  <si>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</si>
  <si>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</si>
  <si>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</si>
  <si>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</si>
  <si>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</si>
  <si>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</si>
  <si>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</si>
  <si>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</si>
  <si>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</si>
  <si>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</si>
  <si>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</si>
  <si>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</si>
  <si>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</si>
  <si>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</si>
  <si>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</si>
  <si>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</si>
  <si>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</si>
  <si>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</si>
  <si>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</si>
  <si>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</si>
  <si>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</si>
  <si>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</si>
  <si>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</si>
  <si>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</si>
  <si>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</si>
  <si>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</si>
  <si>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</si>
  <si>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</si>
  <si>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</si>
  <si>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</si>
  <si>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</si>
  <si>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</si>
  <si>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</si>
  <si>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</si>
  <si>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</si>
  <si>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</si>
  <si>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</si>
  <si>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</si>
  <si>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</si>
  <si>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</si>
  <si>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</si>
  <si>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</si>
  <si>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</si>
  <si>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</si>
  <si>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</si>
  <si>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</si>
  <si>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</si>
  <si>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</si>
  <si>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</si>
  <si>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</si>
  <si>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</si>
  <si>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</si>
  <si>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</si>
  <si>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</si>
  <si>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</si>
  <si>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</si>
  <si>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</si>
  <si>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</si>
  <si>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</si>
  <si>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</si>
  <si>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</si>
  <si>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</si>
  <si>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</si>
  <si>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</si>
  <si>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</si>
  <si>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</si>
  <si>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</si>
  <si>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</si>
  <si>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</si>
  <si>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</si>
  <si>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</si>
  <si>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</si>
  <si>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</si>
  <si>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</si>
  <si>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</si>
  <si>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</si>
  <si>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</si>
  <si>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</si>
  <si>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</si>
  <si>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</si>
  <si>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</si>
  <si>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</si>
  <si>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</si>
  <si>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</si>
  <si>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</si>
  <si>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</si>
  <si>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</si>
  <si>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</si>
  <si>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</si>
  <si>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</si>
  <si>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</si>
  <si>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</si>
  <si>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</si>
  <si>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</si>
  <si>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</si>
  <si>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</si>
  <si>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</si>
  <si>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</si>
  <si>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</si>
  <si>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</si>
  <si>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</si>
  <si>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</si>
  <si>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</si>
  <si>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</si>
  <si>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</si>
  <si>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</si>
  <si>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</si>
  <si>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</si>
  <si>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</si>
  <si>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</si>
  <si>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</si>
  <si>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</si>
  <si>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</si>
  <si>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</si>
  <si>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</si>
  <si>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</si>
  <si>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</si>
  <si>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</si>
  <si>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</si>
  <si>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</si>
  <si>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</si>
  <si>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</si>
  <si>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</si>
  <si>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</si>
  <si>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</si>
  <si>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</si>
  <si>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</si>
  <si>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</si>
  <si>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</si>
  <si>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</si>
  <si>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</si>
  <si>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</si>
  <si>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</si>
  <si>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</si>
  <si>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</si>
  <si>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</si>
  <si>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</si>
  <si>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</si>
  <si>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</si>
  <si>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</si>
  <si>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</si>
  <si>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</si>
  <si>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</si>
  <si>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</si>
  <si>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</si>
  <si>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</si>
  <si>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</si>
  <si>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</si>
  <si>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</si>
  <si>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</si>
  <si>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</si>
  <si>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</si>
  <si>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</si>
  <si>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</si>
  <si>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</si>
  <si>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</si>
  <si>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</si>
  <si>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</si>
  <si>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</si>
  <si>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</si>
  <si>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</si>
  <si>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</si>
  <si>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</si>
  <si>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</si>
  <si>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</si>
  <si>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</si>
  <si>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</si>
  <si>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</si>
  <si>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</si>
  <si>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</si>
  <si>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</si>
  <si>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</si>
  <si>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</si>
  <si>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</si>
  <si>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</si>
  <si>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</si>
  <si>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</si>
  <si>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</si>
  <si>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</si>
  <si>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</si>
  <si>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</si>
  <si>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</si>
  <si>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</si>
  <si>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</si>
  <si>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</si>
  <si>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</si>
  <si>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</si>
  <si>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</si>
  <si>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</si>
  <si>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</si>
  <si>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</si>
  <si>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</si>
  <si>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</si>
  <si>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</si>
  <si>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</si>
  <si>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</si>
  <si>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</si>
  <si>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</si>
  <si>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</si>
  <si>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</si>
  <si>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</si>
  <si>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</si>
  <si>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</si>
  <si>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</si>
  <si>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</si>
  <si>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</si>
  <si>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</si>
  <si>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</si>
  <si>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</si>
  <si>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</si>
  <si>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</si>
  <si>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</si>
  <si>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</si>
  <si>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</si>
  <si>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</si>
  <si>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</si>
  <si>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</si>
  <si>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</si>
  <si>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</si>
  <si>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</si>
  <si>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</si>
  <si>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</si>
  <si>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</si>
  <si>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</si>
  <si>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</si>
  <si>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</si>
  <si>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</si>
  <si>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</si>
  <si>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</si>
  <si>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</si>
  <si>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</si>
  <si>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</si>
  <si>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</si>
  <si>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</si>
  <si>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</si>
  <si>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</si>
  <si>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</si>
  <si>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</si>
  <si>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</si>
  <si>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</si>
  <si>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</si>
  <si>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</si>
  <si>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</si>
  <si>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</si>
  <si>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</si>
  <si>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</si>
  <si>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</si>
  <si>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</si>
  <si>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</si>
  <si>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</si>
  <si>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</si>
  <si>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</si>
  <si>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</si>
  <si>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</si>
  <si>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</si>
  <si>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</si>
  <si>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</si>
  <si>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</si>
  <si>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</si>
  <si>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</si>
  <si>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</si>
  <si>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</si>
  <si>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</si>
  <si>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</si>
  <si>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</si>
  <si>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</si>
  <si>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</si>
  <si>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</si>
  <si>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</si>
  <si>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</si>
  <si>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</si>
  <si>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</si>
  <si>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</si>
  <si>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</si>
  <si>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</si>
  <si>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</si>
  <si>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</si>
  <si>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</si>
  <si>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</si>
  <si>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</si>
  <si>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</si>
  <si>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</si>
  <si>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</si>
  <si>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</si>
  <si>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</si>
  <si>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</si>
  <si>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</si>
  <si>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</si>
  <si>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</si>
  <si>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</si>
  <si>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</si>
  <si>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</si>
  <si>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</si>
  <si>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</si>
  <si>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</si>
  <si>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</si>
  <si>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</si>
  <si>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</si>
  <si>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</si>
  <si>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</si>
  <si>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</si>
  <si>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</si>
  <si>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</si>
  <si>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</si>
  <si>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</si>
  <si>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</si>
  <si>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</si>
  <si>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</si>
  <si>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</si>
  <si>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</si>
  <si>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</si>
  <si>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</si>
  <si>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</si>
  <si>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</si>
  <si>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</si>
  <si>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</si>
  <si>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</si>
  <si>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</si>
  <si>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</si>
  <si>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</si>
  <si>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</si>
  <si>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</si>
  <si>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</si>
  <si>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</si>
  <si>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</si>
  <si>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</si>
  <si>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</si>
  <si>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</si>
  <si>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</si>
  <si>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</si>
  <si>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</si>
  <si>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</si>
  <si>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</si>
  <si>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</si>
  <si>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</si>
  <si>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</si>
  <si>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</si>
  <si>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</si>
  <si>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</si>
  <si>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</si>
  <si>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</si>
  <si>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</si>
  <si>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</si>
  <si>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</si>
  <si>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</si>
  <si>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</si>
  <si>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</si>
  <si>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</si>
  <si>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</si>
  <si>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</si>
  <si>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</si>
  <si>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</si>
  <si>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</si>
  <si>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</si>
  <si>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</si>
  <si>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</si>
  <si>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</si>
  <si>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</si>
  <si>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</si>
  <si>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</si>
  <si>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</si>
  <si>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</si>
  <si>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</si>
  <si>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</si>
  <si>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</si>
  <si>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</si>
  <si>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</si>
  <si>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</si>
  <si>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</si>
  <si>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</si>
  <si>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</si>
  <si>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</si>
  <si>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</si>
  <si>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</si>
  <si>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</si>
  <si>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</si>
  <si>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</si>
  <si>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</si>
  <si>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</si>
  <si>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</si>
  <si>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</si>
  <si>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</si>
  <si>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</si>
  <si>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</si>
  <si>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</si>
  <si>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</si>
  <si>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</si>
  <si>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</si>
  <si>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</si>
  <si>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</si>
  <si>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</si>
  <si>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</si>
  <si>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</si>
  <si>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</si>
  <si>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</si>
  <si>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</si>
  <si>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</si>
  <si>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</si>
  <si>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</si>
  <si>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</si>
  <si>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</si>
  <si>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</si>
  <si>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</si>
  <si>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</si>
  <si>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</si>
  <si>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</si>
  <si>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</si>
  <si>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</si>
  <si>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</si>
  <si>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</si>
  <si>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</si>
  <si>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</si>
  <si>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</si>
  <si>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</si>
  <si>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</si>
  <si>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</si>
  <si>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</si>
  <si>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</si>
  <si>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</si>
  <si>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</si>
  <si>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</si>
  <si>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</si>
  <si>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</si>
  <si>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</si>
  <si>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</si>
  <si>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</si>
  <si>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</si>
  <si>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</si>
  <si>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</si>
  <si>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</si>
  <si>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</si>
  <si>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</si>
  <si>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</si>
  <si>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</si>
  <si>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</si>
  <si>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</si>
  <si>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</si>
  <si>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</si>
  <si>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</si>
  <si>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</si>
  <si>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</si>
  <si>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</si>
  <si>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</si>
  <si>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</si>
  <si>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</si>
  <si>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</si>
  <si>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</si>
  <si>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</si>
  <si>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</si>
  <si>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</si>
  <si>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</si>
  <si>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</si>
  <si>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</si>
  <si>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</si>
  <si>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</si>
  <si>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</si>
  <si>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</si>
  <si>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</si>
  <si>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</si>
  <si>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</si>
  <si>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</si>
  <si>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</si>
  <si>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</si>
  <si>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</si>
  <si>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</si>
  <si>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</si>
  <si>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</si>
  <si>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</si>
  <si>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</si>
  <si>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</si>
  <si>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</si>
  <si>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</si>
  <si>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</si>
  <si>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</si>
  <si>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</si>
  <si>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</si>
  <si>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</si>
  <si>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</si>
  <si>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</si>
  <si>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</si>
  <si>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</si>
  <si>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</si>
  <si>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</si>
  <si>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</si>
  <si>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</si>
  <si>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</si>
  <si>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</si>
  <si>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</si>
  <si>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</si>
  <si>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</si>
  <si>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</si>
  <si>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</si>
  <si>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</si>
  <si>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</si>
  <si>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</si>
  <si>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</si>
  <si>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</si>
  <si>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</si>
  <si>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</si>
  <si>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</si>
  <si>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</si>
  <si>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</si>
  <si>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</si>
  <si>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</si>
  <si>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</si>
  <si>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</si>
  <si>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</si>
  <si>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</si>
  <si>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</si>
  <si>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</si>
  <si>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</si>
  <si>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</si>
  <si>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</si>
  <si>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</si>
  <si>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</si>
  <si>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</si>
  <si>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</si>
  <si>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</si>
  <si>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</si>
  <si>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</si>
  <si>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</si>
  <si>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</si>
  <si>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</si>
  <si>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</si>
  <si>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</si>
  <si>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</si>
  <si>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</si>
  <si>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</si>
  <si>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</si>
  <si>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</si>
  <si>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</si>
  <si>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</si>
  <si>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</si>
  <si>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</si>
  <si>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</si>
  <si>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</si>
  <si>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</si>
  <si>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</si>
  <si>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</si>
  <si>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</si>
  <si>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</si>
  <si>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</si>
  <si>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</si>
  <si>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</si>
  <si>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</si>
  <si>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</si>
  <si>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</si>
  <si>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</si>
  <si>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</si>
  <si>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</si>
  <si>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</si>
  <si>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</si>
  <si>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</si>
  <si>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</si>
  <si>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</si>
  <si>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</si>
  <si>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</si>
  <si>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</si>
  <si>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</si>
  <si>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</si>
  <si>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</si>
  <si>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</si>
  <si>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</si>
  <si>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</si>
  <si>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</si>
  <si>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</si>
  <si>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</si>
  <si>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</si>
  <si>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</si>
  <si>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</si>
  <si>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</si>
  <si>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</si>
  <si>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</si>
  <si>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</si>
  <si>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</si>
  <si>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</si>
  <si>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</si>
  <si>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</si>
  <si>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</si>
  <si>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</si>
  <si>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</si>
  <si>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</si>
  <si>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</si>
  <si>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</si>
  <si>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</si>
  <si>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</si>
  <si>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</si>
  <si>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</si>
  <si>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</si>
  <si>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</si>
  <si>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</si>
  <si>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</si>
  <si>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</si>
  <si>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</si>
  <si>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</si>
  <si>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</si>
  <si>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</si>
  <si>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</si>
  <si>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</si>
  <si>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</si>
  <si>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</si>
  <si>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</si>
  <si>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</si>
  <si>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</si>
  <si>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</si>
  <si>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</si>
  <si>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</si>
  <si>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</si>
  <si>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</si>
  <si>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</si>
  <si>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</si>
  <si>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</si>
  <si>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</si>
  <si>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</si>
  <si>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</si>
  <si>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</si>
  <si>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</si>
  <si>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</si>
  <si>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</si>
  <si>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</si>
  <si>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</si>
  <si>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</si>
  <si>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</si>
  <si>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</si>
  <si>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</si>
  <si>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</si>
  <si>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</si>
  <si>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</si>
  <si>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</si>
  <si>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</si>
  <si>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</si>
  <si>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</si>
  <si>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</si>
  <si>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</si>
  <si>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</si>
  <si>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</si>
  <si>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</si>
  <si>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</si>
  <si>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</si>
  <si>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</si>
  <si>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</si>
  <si>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</si>
  <si>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</si>
  <si>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</si>
  <si>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</si>
  <si>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</si>
  <si>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</si>
  <si>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</si>
  <si>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</si>
  <si>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</si>
  <si>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</si>
  <si>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</si>
  <si>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</si>
  <si>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</si>
  <si>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</si>
  <si>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</si>
  <si>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</si>
  <si>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</si>
  <si>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</si>
  <si>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</si>
  <si>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</si>
  <si>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</si>
  <si>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</si>
  <si>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</si>
  <si>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</si>
  <si>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</si>
  <si>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</si>
  <si>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</si>
  <si>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</si>
  <si>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</si>
  <si>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</si>
  <si>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</si>
  <si>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</si>
  <si>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</si>
  <si>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</si>
  <si>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</si>
  <si>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</si>
  <si>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</si>
  <si>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</si>
  <si>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</si>
  <si>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</si>
  <si>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</si>
  <si>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</si>
  <si>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</si>
  <si>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</si>
  <si>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</si>
  <si>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</si>
  <si>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</si>
  <si>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</si>
  <si>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</si>
  <si>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</si>
  <si>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</si>
  <si>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</si>
  <si>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</si>
  <si>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</si>
  <si>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</si>
  <si>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</si>
  <si>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</si>
  <si>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</si>
  <si>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</si>
  <si>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</si>
  <si>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</si>
  <si>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</si>
  <si>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</si>
  <si>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</si>
  <si>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</si>
  <si>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</si>
  <si>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</si>
  <si>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</si>
  <si>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</si>
  <si>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</si>
  <si>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</si>
  <si>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</si>
  <si>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</si>
  <si>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</si>
  <si>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</si>
  <si>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</si>
  <si>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</si>
  <si>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</si>
  <si>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</si>
  <si>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</si>
  <si>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</si>
  <si>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</si>
  <si>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</si>
  <si>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</si>
  <si>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</si>
  <si>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</si>
  <si>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</si>
  <si>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</si>
  <si>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</si>
  <si>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</si>
  <si>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</si>
  <si>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</si>
  <si>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</si>
  <si>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</si>
  <si>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</si>
  <si>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</si>
  <si>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</si>
  <si>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其他支出</t>
  </si>
  <si>
    <t xml:space="preserve">    年初预留</t>
  </si>
  <si>
    <t xml:space="preserve">  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</si>
  <si>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</si>
  <si>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</si>
  <si>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</si>
  <si>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</si>
  <si>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</si>
  <si>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</si>
  <si>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地方政府一般债务发行费用支出</t>
  </si>
  <si>
    <t>支出总计</t>
  </si>
  <si>
    <t>一般公共预算税收返还和转移支付表</t>
  </si>
  <si>
    <t>单位:万元</t>
  </si>
  <si>
    <t>预算科目</t>
  </si>
  <si>
    <t>一、返还性收入</t>
  </si>
  <si>
    <t>　　外交</t>
  </si>
  <si>
    <t xml:space="preserve">    增值税和消费税税收返还收入</t>
  </si>
  <si>
    <t>　　国防</t>
  </si>
  <si>
    <t xml:space="preserve">    所得税基数返还收入</t>
  </si>
  <si>
    <t>　　公共安全</t>
  </si>
  <si>
    <t xml:space="preserve">    成品油价格和税费改革税收返还收入</t>
  </si>
  <si>
    <t>　　教育</t>
  </si>
  <si>
    <t xml:space="preserve">    其他税收返还收入</t>
  </si>
  <si>
    <t>　　科学技术</t>
  </si>
  <si>
    <t>二、一般性转移支付收入</t>
  </si>
  <si>
    <t>　　文化体育与传媒</t>
  </si>
  <si>
    <t xml:space="preserve">    体制补助收入</t>
  </si>
  <si>
    <t>　　社会保障和就业</t>
  </si>
  <si>
    <t xml:space="preserve">    均衡性转移支付收入</t>
  </si>
  <si>
    <t>　　医疗卫生与计划生育</t>
  </si>
  <si>
    <t xml:space="preserve">    老少边穷转移支付收入</t>
  </si>
  <si>
    <t>　　节能环保</t>
  </si>
  <si>
    <t xml:space="preserve">    县级基本财力保障机制奖补资金收入</t>
  </si>
  <si>
    <t>　　城乡社区</t>
  </si>
  <si>
    <t xml:space="preserve">    结算补助收入</t>
  </si>
  <si>
    <t>　　农林水</t>
  </si>
  <si>
    <t xml:space="preserve">    化解债务补助收入</t>
  </si>
  <si>
    <t>　　交通运输</t>
  </si>
  <si>
    <t xml:space="preserve">    资源枯竭型城市转移支付补助收入</t>
  </si>
  <si>
    <t>　　资源勘探信息等</t>
  </si>
  <si>
    <t xml:space="preserve">    企业事业单位划转补助收入</t>
  </si>
  <si>
    <t>　　商业服务业等</t>
  </si>
  <si>
    <t xml:space="preserve">    成品油价格和税费改革转移支付补助收入</t>
  </si>
  <si>
    <t>　　金融</t>
  </si>
  <si>
    <t xml:space="preserve">    基层公检法司转移支付收入</t>
  </si>
  <si>
    <t>　　国土海洋气象等</t>
  </si>
  <si>
    <t xml:space="preserve">    义务教育等转移支付收入</t>
  </si>
  <si>
    <t>　　住房保障</t>
  </si>
  <si>
    <t xml:space="preserve">    基本养老保险和低保等转移支付收入</t>
  </si>
  <si>
    <t>　　粮油物资储备</t>
  </si>
  <si>
    <t xml:space="preserve">    新型农村合作医疗等转移支付收入</t>
  </si>
  <si>
    <t>　　其他</t>
  </si>
  <si>
    <t xml:space="preserve">    农村综合改革转移支付收入</t>
  </si>
  <si>
    <t>四、上解上级支出</t>
  </si>
  <si>
    <t xml:space="preserve">    产粮（油）大县奖励资金收入</t>
  </si>
  <si>
    <t>　　一般性转移支付</t>
  </si>
  <si>
    <t xml:space="preserve">    重点生态功能区转移支付收入</t>
  </si>
  <si>
    <t>　    体制上解支出</t>
  </si>
  <si>
    <t xml:space="preserve">    固定数额补助收入</t>
  </si>
  <si>
    <t>　    出口退税专项上解支出</t>
  </si>
  <si>
    <t xml:space="preserve">    其他一般性转移支付收入</t>
  </si>
  <si>
    <t>　    成品油价格和税费改革专项上解支出</t>
  </si>
  <si>
    <t>三、专项转移支付收入</t>
  </si>
  <si>
    <t>　　专项转移支付</t>
  </si>
  <si>
    <t>　　一般公共服务</t>
  </si>
  <si>
    <t>　　　专项上解支出</t>
  </si>
  <si>
    <t>政府一般债务限额和余额情况表</t>
  </si>
  <si>
    <t xml:space="preserve">单位：万元 </t>
  </si>
  <si>
    <t>单位名称</t>
  </si>
  <si>
    <t>2023年政府一般债务限额</t>
  </si>
  <si>
    <t>2023年政府一般债务余额</t>
  </si>
  <si>
    <t>东山区合计</t>
  </si>
  <si>
    <t>东山区政府</t>
  </si>
  <si>
    <t>司法局</t>
  </si>
  <si>
    <t>园林中心</t>
  </si>
  <si>
    <t>卫生监督所</t>
  </si>
  <si>
    <t>煤管局</t>
  </si>
  <si>
    <t>蔬园乡政府</t>
  </si>
  <si>
    <t>东方红乡政府</t>
  </si>
  <si>
    <t>新华镇政府</t>
  </si>
  <si>
    <t>蔬园乡卫生院</t>
  </si>
  <si>
    <t>东方红乡卫生院</t>
  </si>
  <si>
    <t>新华镇卫生院</t>
  </si>
  <si>
    <t>鹤兴社区卫生服务中心</t>
  </si>
  <si>
    <t>东山社区卫生服务中心</t>
  </si>
  <si>
    <t>注：东山区没有举借债务，所以本表无数据。</t>
  </si>
  <si>
    <t>政府性基金收入表</t>
  </si>
  <si>
    <t>备注</t>
  </si>
  <si>
    <t>省本级</t>
  </si>
  <si>
    <t>地市本级</t>
  </si>
  <si>
    <t>区县本级</t>
  </si>
  <si>
    <t>政府性基金收入</t>
  </si>
  <si>
    <t>本 年 收 入 合 计</t>
  </si>
  <si>
    <t>上级补助收入</t>
  </si>
  <si>
    <t>待偿债置换专项债券上年结余</t>
  </si>
  <si>
    <t>上年结余</t>
  </si>
  <si>
    <t>调入资金</t>
  </si>
  <si>
    <t>债务(转贷)收入</t>
  </si>
  <si>
    <t>省补助计划单列市收入</t>
  </si>
  <si>
    <t>收 入 总 计</t>
  </si>
  <si>
    <t>政府性基金支出表</t>
  </si>
  <si>
    <t>文化体育与传媒支出</t>
  </si>
  <si>
    <t>社会保障和就业支出</t>
  </si>
  <si>
    <t>节能环保支出</t>
  </si>
  <si>
    <t>城乡社区支出</t>
  </si>
  <si>
    <t>农林水支出</t>
  </si>
  <si>
    <t>交通运输支出</t>
  </si>
  <si>
    <t>资源勘探信息等支出</t>
  </si>
  <si>
    <t>商业服务业等支出</t>
  </si>
  <si>
    <t>其他支出</t>
  </si>
  <si>
    <t>债务付息支出</t>
  </si>
  <si>
    <t>债务发行费用支出</t>
  </si>
  <si>
    <t>本 年 支 出 合 计</t>
  </si>
  <si>
    <t>上解上级支出</t>
  </si>
  <si>
    <t>调出资金</t>
  </si>
  <si>
    <t>债务还本支出</t>
  </si>
  <si>
    <t>计划单列市上解省支出</t>
  </si>
  <si>
    <t>待偿债置换专项债券结余</t>
  </si>
  <si>
    <t>年终结余</t>
  </si>
  <si>
    <t>支 出 总 计</t>
  </si>
  <si>
    <t>政府专项债务限额和余额情况表</t>
  </si>
  <si>
    <t>2023年政府专项债务限额</t>
  </si>
  <si>
    <t>2023年政府专项债务余额</t>
  </si>
  <si>
    <t>注：东山区无政府性基金预算，所以本表无数据。</t>
  </si>
  <si>
    <t>国有资本经营预算收入表</t>
  </si>
  <si>
    <t>年初预算数</t>
  </si>
  <si>
    <t>利润收入</t>
  </si>
  <si>
    <t>股利、股息收入</t>
  </si>
  <si>
    <t>产权转让收入</t>
  </si>
  <si>
    <t>清算收入</t>
  </si>
  <si>
    <t>其他国有资本经营预算收入</t>
  </si>
  <si>
    <t>收  入  总  计</t>
  </si>
  <si>
    <t>国有资本经营预算支出表</t>
  </si>
  <si>
    <t>解决历史遗留问题及改革成本支出</t>
  </si>
  <si>
    <t>国有企业资本金注入</t>
  </si>
  <si>
    <t>国有企业政策性补贴</t>
  </si>
  <si>
    <t>金融国有资本经营预算支出</t>
  </si>
  <si>
    <t>其他国有资本经营预算支出</t>
  </si>
  <si>
    <t>支  出  总  计</t>
  </si>
  <si>
    <t>社会保险基金收入表</t>
  </si>
  <si>
    <t>项　　　　目</t>
  </si>
  <si>
    <t>本年收入</t>
  </si>
  <si>
    <t>下级上解收入</t>
  </si>
  <si>
    <t>一、企业职工基本养老保险基金收入</t>
  </si>
  <si>
    <t>二、机关事业单位基本养老保险基金收入</t>
  </si>
  <si>
    <t>三、城乡居民基本养老保险基金收入</t>
  </si>
  <si>
    <t>四、城镇职工基本医疗保险基金收入</t>
  </si>
  <si>
    <t>五、居民基本医疗保险基金收入</t>
  </si>
  <si>
    <t>六、工伤保险基金收入</t>
  </si>
  <si>
    <t>七、失业保险基金收入</t>
  </si>
  <si>
    <t>八、生育保险基金收入</t>
  </si>
  <si>
    <t>收  入  合  计</t>
  </si>
  <si>
    <t>社会保险基金支出表</t>
  </si>
  <si>
    <t>本年支出</t>
  </si>
  <si>
    <t>补助下级支出</t>
  </si>
  <si>
    <t>按规定核减
基金结余</t>
  </si>
  <si>
    <t>一、企业职工基本养老保险基金支出</t>
  </si>
  <si>
    <t>二、机关事业单位基本养老保险基金支出</t>
  </si>
  <si>
    <t>三、城乡居民基本养老保险基金支出</t>
  </si>
  <si>
    <t>四、城镇职工基本医疗保险基金支出</t>
  </si>
  <si>
    <t>五、居民基本医疗保险基金支出</t>
  </si>
  <si>
    <t>六、工伤保险基金支出</t>
  </si>
  <si>
    <t>七、失业保险基金支出</t>
  </si>
  <si>
    <t>八、生育保险基金支出</t>
  </si>
  <si>
    <t>支  出  合  计</t>
  </si>
  <si>
    <t>2023年“三公”经费财政拨款支出预算表</t>
  </si>
  <si>
    <r>
      <t xml:space="preserve">项  </t>
    </r>
    <r>
      <rPr>
        <sz val="12"/>
        <rFont val="宋体"/>
        <family val="0"/>
      </rPr>
      <t xml:space="preserve">  </t>
    </r>
    <r>
      <rPr>
        <sz val="12"/>
        <rFont val="宋体"/>
        <family val="0"/>
      </rPr>
      <t xml:space="preserve">   目</t>
    </r>
  </si>
  <si>
    <t>预算安排数</t>
  </si>
  <si>
    <t>备  注</t>
  </si>
  <si>
    <t>合  计</t>
  </si>
  <si>
    <t>因公出国（境）经费</t>
  </si>
  <si>
    <t>-</t>
  </si>
  <si>
    <t>公务接待费</t>
  </si>
  <si>
    <t>公务用车购置和运行费</t>
  </si>
  <si>
    <t xml:space="preserve">    其中：公务用车购置费</t>
  </si>
  <si>
    <t xml:space="preserve">          公务用车运行费</t>
  </si>
  <si>
    <t>表三</t>
  </si>
  <si>
    <t>2023年一般公共预算收支平衡表</t>
  </si>
  <si>
    <t>收入</t>
  </si>
  <si>
    <t>支出</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</si>
  <si>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</si>
  <si>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</si>
  <si>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</si>
  <si>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</si>
  <si>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</si>
  <si>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</si>
  <si>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</si>
  <si>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</si>
  <si>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</si>
  <si>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</si>
  <si>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</si>
  <si>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</si>
  <si>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</si>
  <si>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</si>
  <si>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</si>
  <si>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</si>
  <si>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</si>
  <si>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</si>
  <si>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</si>
  <si>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</si>
  <si>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</si>
  <si>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</si>
  <si>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</si>
  <si>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</si>
  <si>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</si>
  <si>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</si>
  <si>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</si>
  <si>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</si>
  <si>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</si>
  <si>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</si>
  <si>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</si>
  <si>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</si>
  <si>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</si>
  <si>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</si>
  <si>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</si>
  <si>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</si>
  <si>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</si>
  <si>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</si>
  <si>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</si>
  <si>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</si>
  <si>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</si>
  <si>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</si>
  <si>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</si>
  <si>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</si>
  <si>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</si>
  <si>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</si>
  <si>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</si>
  <si>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</si>
  <si>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</si>
  <si>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</si>
  <si>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</si>
  <si>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</si>
  <si>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</si>
  <si>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</si>
  <si>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</si>
  <si>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</si>
  <si>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</si>
  <si>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</si>
  <si>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</si>
  <si>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</si>
  <si>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</si>
  <si>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</si>
  <si>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</si>
  <si>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</si>
  <si>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</si>
  <si>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</si>
  <si>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</si>
  <si>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</si>
  <si>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</si>
  <si>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</si>
  <si>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</si>
  <si>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</si>
  <si>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</si>
  <si>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</si>
  <si>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</si>
  <si>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</si>
  <si>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</si>
  <si>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</si>
  <si>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</si>
  <si>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补助下级支出</t>
  </si>
  <si>
    <t xml:space="preserve">    从政府性基金预算调入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</si>
  <si>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</si>
  <si>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</si>
  <si>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</si>
  <si>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</si>
  <si>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</si>
  <si>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</si>
  <si>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</si>
  <si>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</si>
  <si>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</si>
  <si>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区域间转移性收入</t>
  </si>
  <si>
    <t xml:space="preserve">  区域间转移性支出</t>
  </si>
  <si>
    <t xml:space="preserve">    接受其他地区援助收入</t>
  </si>
  <si>
    <t xml:space="preserve">    援助其他地区支出</t>
  </si>
  <si>
    <t xml:space="preserve">    生态保护补偿转移性收入</t>
  </si>
  <si>
    <t xml:space="preserve">    生态保护补偿转移性支出</t>
  </si>
  <si>
    <t xml:space="preserve">    土地指标调剂转移性收入</t>
  </si>
  <si>
    <t xml:space="preserve">    土地指标调剂转移性支出</t>
  </si>
  <si>
    <t xml:space="preserve">    其他转移性收入</t>
  </si>
  <si>
    <t xml:space="preserve">    其他转移性支出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</si>
  <si>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</si>
  <si>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</si>
  <si>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</si>
  <si>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</si>
  <si>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</si>
  <si>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</si>
  <si>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表四</t>
  </si>
  <si>
    <t>2023年一般公共预算支出资金来源表</t>
  </si>
  <si>
    <t>合计</t>
  </si>
  <si>
    <t>财力安排</t>
  </si>
  <si>
    <t>专项转移支付收入安排</t>
  </si>
  <si>
    <t>动用上年结余安排</t>
  </si>
  <si>
    <t>政府债务资金</t>
  </si>
  <si>
    <t>其他资金</t>
  </si>
  <si>
    <t xml:space="preserve">  一般公共服务</t>
  </si>
  <si>
    <t>表五</t>
  </si>
  <si>
    <t>2023年一般公共预算支出经济分类表</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</si>
  <si>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</si>
  <si>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</si>
  <si>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</si>
  <si>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</si>
  <si>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</si>
  <si>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</si>
  <si>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</si>
  <si>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</si>
  <si>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</si>
  <si>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</si>
  <si>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</si>
  <si>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</si>
  <si>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预备费及预留</t>
  </si>
  <si>
    <t>一般公共服务支出</t>
  </si>
  <si>
    <t>外交支出</t>
  </si>
  <si>
    <t>国防支出</t>
  </si>
  <si>
    <t>公共安全支出</t>
  </si>
  <si>
    <t>教育支出</t>
  </si>
  <si>
    <t>科学技术支出</t>
  </si>
  <si>
    <t>文化旅游体育与传媒支出</t>
  </si>
  <si>
    <t>卫生健康支出</t>
  </si>
  <si>
    <t>资源勘探工业信息等支出</t>
  </si>
  <si>
    <t>金融支出</t>
  </si>
  <si>
    <t>援助其他地区支出</t>
  </si>
  <si>
    <t>自然资源海洋气象等支出</t>
  </si>
  <si>
    <t>住房保障支出</t>
  </si>
  <si>
    <t>粮油物资储备支出</t>
  </si>
  <si>
    <t>灾害防治及应急管理支出</t>
  </si>
  <si>
    <t>预备费</t>
  </si>
  <si>
    <t>表六之一</t>
  </si>
  <si>
    <t>2023年地市县一般公共预算收支表</t>
  </si>
  <si>
    <t>地    区</t>
  </si>
  <si>
    <t>收       入</t>
  </si>
  <si>
    <t>收入合计</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</si>
  <si>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</si>
  <si>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</si>
  <si>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</si>
  <si>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</si>
  <si>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</si>
  <si>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</si>
  <si>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</si>
  <si>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</si>
  <si>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</si>
  <si>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</si>
  <si>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</si>
  <si>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</si>
  <si>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</si>
  <si>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</si>
  <si>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</si>
  <si>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</si>
  <si>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</si>
  <si>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</si>
  <si>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</si>
  <si>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</si>
  <si>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</si>
  <si>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</si>
  <si>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</si>
  <si>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</si>
  <si>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</si>
  <si>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</si>
  <si>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</si>
  <si>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xx市（地）合计</t>
  </si>
  <si>
    <t>市（地）本级</t>
  </si>
  <si>
    <t>区县级合计</t>
  </si>
  <si>
    <t>东山区</t>
  </si>
  <si>
    <t>表六之二</t>
  </si>
  <si>
    <t>支            出</t>
  </si>
  <si>
    <t>支出
合计</t>
  </si>
  <si>
    <t>公共
安全支出</t>
  </si>
  <si>
    <t>科学
技术支出</t>
  </si>
  <si>
    <t>交通
运输支出</t>
  </si>
  <si>
    <t>其他
支出</t>
  </si>
  <si>
    <t>表七之一</t>
  </si>
  <si>
    <t>2023年省对下一般公共预算转移支付预算表</t>
  </si>
  <si>
    <t>转移支付合计</t>
  </si>
  <si>
    <t>一般性转移支付</t>
  </si>
  <si>
    <t>一般性转移支付小计</t>
  </si>
  <si>
    <t>体制补助收入</t>
  </si>
  <si>
    <t>均衡性转移支付收入</t>
  </si>
  <si>
    <t>县级基本财力保障机制奖补资金收入</t>
  </si>
  <si>
    <t>结算补助收入</t>
  </si>
  <si>
    <t>资源枯竭城市转移支付补助收入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</si>
  <si>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</si>
  <si>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</si>
  <si>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</si>
  <si>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</si>
  <si>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</si>
  <si>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</si>
  <si>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</si>
  <si>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</si>
  <si>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</si>
  <si>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</si>
  <si>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</si>
  <si>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</si>
  <si>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</si>
  <si>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</si>
  <si>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</si>
  <si>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</si>
  <si>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</si>
  <si>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</si>
  <si>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</si>
  <si>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</si>
  <si>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</si>
  <si>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</si>
  <si>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</si>
  <si>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</si>
  <si>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</si>
  <si>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</si>
  <si>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</si>
  <si>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</si>
  <si>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</si>
  <si>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表七之二</t>
  </si>
  <si>
    <t>地区</t>
  </si>
  <si>
    <t>专项转移支付</t>
  </si>
  <si>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</si>
  <si>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</si>
  <si>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</si>
  <si>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</si>
  <si>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</si>
  <si>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</si>
  <si>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</si>
  <si>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</si>
  <si>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</si>
  <si>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</si>
  <si>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</si>
  <si>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</si>
  <si>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</si>
  <si>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</si>
  <si>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</si>
  <si>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</si>
  <si>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</si>
  <si>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</si>
  <si>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</si>
  <si>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</si>
  <si>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</si>
  <si>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</si>
  <si>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xx区</t>
  </si>
  <si>
    <t>……</t>
  </si>
  <si>
    <t>xx县</t>
  </si>
  <si>
    <t>表八</t>
  </si>
  <si>
    <t>2023年一般公共预算支出“三公”经费预算表</t>
  </si>
  <si>
    <t>项目名称</t>
  </si>
  <si>
    <t>因公出国（境）费</t>
  </si>
  <si>
    <t>公务用车购置及运行费</t>
  </si>
  <si>
    <t>公务用车购置费</t>
  </si>
  <si>
    <t>公务用车运行费</t>
  </si>
  <si>
    <t>85</t>
  </si>
  <si>
    <t>表九</t>
  </si>
  <si>
    <t>2023年政府性基金预算收支表</t>
  </si>
  <si>
    <t xml:space="preserve">  一、农网还贷资金收入</t>
  </si>
  <si>
    <t>一、文化旅游体育与传媒支出</t>
  </si>
  <si>
    <t xml:space="preserve">  二、海南省高等级公路车辆通行附加费收入</t>
  </si>
  <si>
    <t xml:space="preserve">    国家电影事业发展专项资金安排的支出</t>
  </si>
  <si>
    <t xml:space="preserve">  三、国家电影事业发展专项资金收入</t>
  </si>
  <si>
    <t xml:space="preserve">      资助国产影片放映</t>
  </si>
  <si>
    <t xml:space="preserve">  四、国有土地收益基金收入</t>
  </si>
  <si>
    <t xml:space="preserve">      资助影院建设</t>
  </si>
  <si>
    <t xml:space="preserve">  五、农业土地开发资金收入</t>
  </si>
  <si>
    <t xml:space="preserve">      资助少数民族语电影译制</t>
  </si>
  <si>
    <t xml:space="preserve">  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</si>
  <si>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</si>
  <si>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</si>
  <si>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</si>
  <si>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</si>
  <si>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</si>
  <si>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</si>
  <si>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</si>
  <si>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</si>
  <si>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</si>
  <si>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</si>
  <si>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</si>
  <si>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 xml:space="preserve">  七、大中型水库库区基金收入</t>
  </si>
  <si>
    <t xml:space="preserve">      地方旅游开发项目补助</t>
  </si>
  <si>
    <t xml:space="preserve">  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</si>
  <si>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</si>
  <si>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</si>
  <si>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</si>
  <si>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</si>
  <si>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</si>
  <si>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 xml:space="preserve">  九、城市基础设施配套费收入</t>
  </si>
  <si>
    <t xml:space="preserve">      其他国家电影事业发展专项资金对应专项债务收入支出</t>
  </si>
  <si>
    <t xml:space="preserve">  十、小型水库移民扶助基金收入</t>
  </si>
  <si>
    <t>二、社会保障和就业支出</t>
  </si>
  <si>
    <t xml:space="preserve">  十一、国家重大水利工程建设基金收入</t>
  </si>
  <si>
    <t xml:space="preserve">    大中型水库移民后期扶持基金支出</t>
  </si>
  <si>
    <t xml:space="preserve">  十二、车辆通行费</t>
  </si>
  <si>
    <t xml:space="preserve">      移民补助</t>
  </si>
  <si>
    <t xml:space="preserve">  十三、污水处理费收入</t>
  </si>
  <si>
    <t xml:space="preserve">      基础设施建设和经济发展</t>
  </si>
  <si>
    <t xml:space="preserve">  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</si>
  <si>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</si>
  <si>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</si>
  <si>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</si>
  <si>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</si>
  <si>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</si>
  <si>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</si>
  <si>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</si>
  <si>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</si>
  <si>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</si>
  <si>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 xml:space="preserve">  十五、其他政府性基金收入</t>
  </si>
  <si>
    <t xml:space="preserve">  十六、专项债务对应项目专项收入</t>
  </si>
  <si>
    <t xml:space="preserve">      其他小型水库移民扶助基金对应专项债务收入安排的支出</t>
  </si>
  <si>
    <t xml:space="preserve">    海南省高等级公路车辆通行附加费专项债务对应项目专项收入</t>
  </si>
  <si>
    <t>三、节能环保支出</t>
  </si>
  <si>
    <t xml:space="preserve">    国家电影事业发展专项资金专项债务对应项目专项收入</t>
  </si>
  <si>
    <t xml:space="preserve">    可再生能源电价附加收入安排的支出</t>
  </si>
  <si>
    <t xml:space="preserve">    国有土地使用权出让金专项债务对应项目专项收入</t>
  </si>
  <si>
    <t xml:space="preserve">      风力发电补助</t>
  </si>
  <si>
    <t xml:space="preserve">      土地储备专项债券对应项目专项收入</t>
  </si>
  <si>
    <t xml:space="preserve">      太阳能发电补助</t>
  </si>
  <si>
    <t xml:space="preserve">      棚户区改造专项债券对应项目专项收入</t>
  </si>
  <si>
    <t xml:space="preserve">      生物质能发电补助</t>
  </si>
  <si>
    <t xml:space="preserve">      其他国有土地使用权出让金专项债务对应项目专项收入</t>
  </si>
  <si>
    <t xml:space="preserve">      其他可再生能源电价附加收入安排的支出</t>
  </si>
  <si>
    <t xml:space="preserve">    农业土地开发资金专项债务对应项目专项收入</t>
  </si>
  <si>
    <t xml:space="preserve">    废弃电器电子产品处理基金支出</t>
  </si>
  <si>
    <t xml:space="preserve">    大中型水库库区基金专项债务对应项目专项收入</t>
  </si>
  <si>
    <t xml:space="preserve">      回收处理费用补贴</t>
  </si>
  <si>
    <t xml:space="preserve">    城市基础设施配套费专项债务对应项目专项收入</t>
  </si>
  <si>
    <t xml:space="preserve">      信息系统建设</t>
  </si>
  <si>
    <t xml:space="preserve">    小型水库移民扶助基金专项债务对应项目专项收入</t>
  </si>
  <si>
    <t xml:space="preserve">      基金征管经费</t>
  </si>
  <si>
    <t xml:space="preserve">    国家重大水利工程建设基金专项债务对应项目专项收入</t>
  </si>
  <si>
    <t xml:space="preserve">      其他废弃电器电子产品处理基金支出</t>
  </si>
  <si>
    <t xml:space="preserve">    车辆通行费专项债务对应项目专项收入</t>
  </si>
  <si>
    <t>四、城乡社区支出</t>
  </si>
  <si>
    <t xml:space="preserve">      政府收费公路专项债务对应项目专项收入</t>
  </si>
  <si>
    <t xml:space="preserve">    国有土地使用权出让收入安排的支出</t>
  </si>
  <si>
    <t xml:space="preserve">      其他车辆通行费专项债务对应项目专项收入</t>
  </si>
  <si>
    <t xml:space="preserve">      征地和拆迁补偿支出</t>
  </si>
  <si>
    <t xml:space="preserve">    污水处理费专项债务对应项目专项收入</t>
  </si>
  <si>
    <t xml:space="preserve">      土地开发支出</t>
  </si>
  <si>
    <t xml:space="preserve">    其他政府性基金专项债务对应项目专项收入</t>
  </si>
  <si>
    <t xml:space="preserve">      城市建设支出</t>
  </si>
  <si>
    <t xml:space="preserve">      其他地方自行试点项目收益专项债券对应项目专项收入</t>
  </si>
  <si>
    <t xml:space="preserve">      农村基础设施建设支出</t>
  </si>
  <si>
    <t xml:space="preserve">      其他政府性基金专项债务对应项目专项收入</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</si>
  <si>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</si>
  <si>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</si>
  <si>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</si>
  <si>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</si>
  <si>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</si>
  <si>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</si>
  <si>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</si>
  <si>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</si>
  <si>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</si>
  <si>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</si>
  <si>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</si>
  <si>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</si>
  <si>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</si>
  <si>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</si>
  <si>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</si>
  <si>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</si>
  <si>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</si>
  <si>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</si>
  <si>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</si>
  <si>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</si>
  <si>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</si>
  <si>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</si>
  <si>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</si>
  <si>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</si>
  <si>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</si>
  <si>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</si>
  <si>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</si>
  <si>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</si>
  <si>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</si>
  <si>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</si>
  <si>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</si>
  <si>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</si>
  <si>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</si>
  <si>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</si>
  <si>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</si>
  <si>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</si>
  <si>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</si>
  <si>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</si>
  <si>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</si>
  <si>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</si>
  <si>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</si>
  <si>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</si>
  <si>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</si>
  <si>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</si>
  <si>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</si>
  <si>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</si>
  <si>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</si>
  <si>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</si>
  <si>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</si>
  <si>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</si>
  <si>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</si>
  <si>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</si>
  <si>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</si>
  <si>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</si>
  <si>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</si>
  <si>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</si>
  <si>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</si>
  <si>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</si>
  <si>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</si>
  <si>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</si>
  <si>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</si>
  <si>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</si>
  <si>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</si>
  <si>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</si>
  <si>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</si>
  <si>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</si>
  <si>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</si>
  <si>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</si>
  <si>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</si>
  <si>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</si>
  <si>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</si>
  <si>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</si>
  <si>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</si>
  <si>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</si>
  <si>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</si>
  <si>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</si>
  <si>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</si>
  <si>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</si>
  <si>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</si>
  <si>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</si>
  <si>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</si>
  <si>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</si>
  <si>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</si>
  <si>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</si>
  <si>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</si>
  <si>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</si>
  <si>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</si>
  <si>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</si>
  <si>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</si>
  <si>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</si>
  <si>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</si>
  <si>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</si>
  <si>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</si>
  <si>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</si>
  <si>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</si>
  <si>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</si>
  <si>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</si>
  <si>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</si>
  <si>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</si>
  <si>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</si>
  <si>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</si>
  <si>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</si>
  <si>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</si>
  <si>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</si>
  <si>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</si>
  <si>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</si>
  <si>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</si>
  <si>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</si>
  <si>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</si>
  <si>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</si>
  <si>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</si>
  <si>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</si>
  <si>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</si>
  <si>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</si>
  <si>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</si>
  <si>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</si>
  <si>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</si>
  <si>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</si>
  <si>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</si>
  <si>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</si>
  <si>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</si>
  <si>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</si>
  <si>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</si>
  <si>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</si>
  <si>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</si>
  <si>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</si>
  <si>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</si>
  <si>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</si>
  <si>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</si>
  <si>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</si>
  <si>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</si>
  <si>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</si>
  <si>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</si>
  <si>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</si>
  <si>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</si>
  <si>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</si>
  <si>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</si>
  <si>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</si>
  <si>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</si>
  <si>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</si>
  <si>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</si>
  <si>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</si>
  <si>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</si>
  <si>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</si>
  <si>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</si>
  <si>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</si>
  <si>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</si>
  <si>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</si>
  <si>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</si>
  <si>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</si>
  <si>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</si>
  <si>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</si>
  <si>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</si>
  <si>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</si>
  <si>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</si>
  <si>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</si>
  <si>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</si>
  <si>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</si>
  <si>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</si>
  <si>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</si>
  <si>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</si>
  <si>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</si>
  <si>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</si>
  <si>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</si>
  <si>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支出合计</t>
  </si>
  <si>
    <t xml:space="preserve">  转移性收入</t>
  </si>
  <si>
    <t xml:space="preserve">  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</si>
  <si>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</si>
  <si>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</si>
  <si>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</si>
  <si>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</si>
  <si>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</si>
  <si>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</si>
  <si>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</si>
  <si>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年终结余（转）</t>
  </si>
  <si>
    <t xml:space="preserve">  债务收入</t>
  </si>
  <si>
    <t xml:space="preserve">  债务支出</t>
  </si>
  <si>
    <t xml:space="preserve">    地方政府专项债务收入</t>
  </si>
  <si>
    <t xml:space="preserve">    地方政府专项债务还本支出</t>
  </si>
  <si>
    <t xml:space="preserve">    地方政府专项债务转贷收入</t>
  </si>
  <si>
    <t xml:space="preserve">    地方政府专项债务转贷支出</t>
  </si>
  <si>
    <t>表十</t>
  </si>
  <si>
    <t>2023年政府性基金预算支出资金来源表</t>
  </si>
  <si>
    <t>当年预算收入安排</t>
  </si>
  <si>
    <t>转移支付收入安排</t>
  </si>
  <si>
    <t xml:space="preserve">   国家电影事业发展专项资金安排的支出</t>
  </si>
  <si>
    <t xml:space="preserve">   旅游发展基金支出</t>
  </si>
  <si>
    <t xml:space="preserve">   国家电影事业发展专项资金对应专项债务收入安排的支出</t>
  </si>
  <si>
    <t xml:space="preserve">    污水处理费安排的支出</t>
  </si>
  <si>
    <t xml:space="preserve">    大中型水库库区基金对应专项债务收入安排的支出</t>
  </si>
  <si>
    <t xml:space="preserve">    国家重大水利工程建设基金对应专项债务收入安排的支出</t>
  </si>
  <si>
    <t xml:space="preserve">表十一 </t>
  </si>
  <si>
    <t>2023年国有资本经营预算收支表</t>
  </si>
  <si>
    <t>收          入</t>
  </si>
  <si>
    <t>支          出</t>
  </si>
  <si>
    <t>项        目</t>
  </si>
  <si>
    <t>行次</t>
  </si>
  <si>
    <t>执行数</t>
  </si>
  <si>
    <t>地市级及以下</t>
  </si>
  <si>
    <t>栏次</t>
  </si>
  <si>
    <t>1</t>
  </si>
  <si>
    <t>2</t>
  </si>
  <si>
    <t>3</t>
  </si>
  <si>
    <t>4</t>
  </si>
  <si>
    <t>5</t>
  </si>
  <si>
    <t>6</t>
  </si>
  <si>
    <t>一、利润收入</t>
  </si>
  <si>
    <t>一、解决历史遗留问题及改革成本支出</t>
  </si>
  <si>
    <t>11</t>
  </si>
  <si>
    <t>二、股利、股息收入</t>
  </si>
  <si>
    <t>二、国有企业资本金注入</t>
  </si>
  <si>
    <t>12</t>
  </si>
  <si>
    <t>三、产权转让收入</t>
  </si>
  <si>
    <t>三、国有企业政策性补贴</t>
  </si>
  <si>
    <t>13</t>
  </si>
  <si>
    <t>四、清算收入</t>
  </si>
  <si>
    <t>四、其他国有资本经营预算支出</t>
  </si>
  <si>
    <t>14</t>
  </si>
  <si>
    <t>五、其他国有资本经营预算收入</t>
  </si>
  <si>
    <t>本年收入合计</t>
  </si>
  <si>
    <t>本年支出合计</t>
  </si>
  <si>
    <t>15</t>
  </si>
  <si>
    <t>国有资本经营预算转移支付收入</t>
  </si>
  <si>
    <t>7</t>
  </si>
  <si>
    <t>国有资本经营预算转移支付支出</t>
  </si>
  <si>
    <t>16</t>
  </si>
  <si>
    <t>国有资本经营预算上解收入</t>
  </si>
  <si>
    <t>8</t>
  </si>
  <si>
    <t>国有资本经营预算上解支出</t>
  </si>
  <si>
    <t>17</t>
  </si>
  <si>
    <t>国有资本经营预算上年结余收入</t>
  </si>
  <si>
    <t>9</t>
  </si>
  <si>
    <t>国有资本经营预算调出资金</t>
  </si>
  <si>
    <t>18</t>
  </si>
  <si>
    <t>国有资本经营预算年终结余</t>
  </si>
  <si>
    <t>19</t>
  </si>
  <si>
    <t>10</t>
  </si>
  <si>
    <t>20</t>
  </si>
  <si>
    <t>表十二</t>
  </si>
  <si>
    <t>2023年国有资本经营预算收入表</t>
  </si>
  <si>
    <t>科目编码</t>
  </si>
  <si>
    <t>科目名称/企业</t>
  </si>
  <si>
    <t>2022年执行数</t>
  </si>
  <si>
    <t>2023年预算数</t>
  </si>
  <si>
    <t>预算数为执行数的%</t>
  </si>
  <si>
    <t>1030601</t>
  </si>
  <si>
    <t/>
  </si>
  <si>
    <t>1030602</t>
  </si>
  <si>
    <t>1030603</t>
  </si>
  <si>
    <t>1030604</t>
  </si>
  <si>
    <t>1030698</t>
  </si>
  <si>
    <t>注：以上科目以2023年政府收支科目为准。</t>
  </si>
  <si>
    <t>表十三</t>
  </si>
  <si>
    <t>2023年国有资本经营预算支出表</t>
  </si>
  <si>
    <t>科目名称</t>
  </si>
  <si>
    <t>资本性支出</t>
  </si>
  <si>
    <t xml:space="preserve">费用性支出 </t>
  </si>
  <si>
    <t xml:space="preserve">一、国有资本经营预算支出 </t>
  </si>
  <si>
    <t>表十四</t>
  </si>
  <si>
    <t>2023年国有资本经营预算基础信息表</t>
  </si>
  <si>
    <t>项   目</t>
  </si>
  <si>
    <t>一、实施范围</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</si>
  <si>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</si>
  <si>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</si>
  <si>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</si>
  <si>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</si>
  <si>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</si>
  <si>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</si>
  <si>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</si>
  <si>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</si>
  <si>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</si>
  <si>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</si>
  <si>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</si>
  <si>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</si>
  <si>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</si>
  <si>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</si>
  <si>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</si>
  <si>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</si>
  <si>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21</t>
  </si>
  <si>
    <t>22</t>
  </si>
  <si>
    <t>23</t>
  </si>
  <si>
    <t>三、国有资本收益情况</t>
  </si>
  <si>
    <t>24</t>
  </si>
  <si>
    <t>比例类型（单一比例/分类比例）</t>
  </si>
  <si>
    <t>25</t>
  </si>
  <si>
    <t>比例数值</t>
  </si>
  <si>
    <t>26</t>
  </si>
  <si>
    <t>四、编报情况</t>
  </si>
  <si>
    <t>27</t>
  </si>
  <si>
    <t>上报级次（人大/政府）</t>
  </si>
  <si>
    <t>28</t>
  </si>
  <si>
    <t>上报起始年</t>
  </si>
  <si>
    <t>29</t>
  </si>
  <si>
    <t>注：以上项目以2023年政府收支分类科目为准。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</si>
</sst>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0.0_);[Red]\(0.0\)"/>
    <numFmt numFmtId="181" formatCode="0.0_ "/>
  </numFmts>
  <fonts count="32">
    <font>
      <sz val="12"/>
      <name val="宋体"/>
      <family val="0"/>
    </font>
    <font>
      <sz val="11"/>
      <name val="宋体"/>
      <family val="0"/>
    </font>
    <font>
      <b/>
      <sz val="16"/>
      <name val="黑体"/>
      <family val="0"/>
    </font>
    <font>
      <sz val="12"/>
      <name val="黑体"/>
      <family val="0"/>
    </font>
    <font>
      <b/>
      <sz val="18"/>
      <name val="黑体"/>
      <family val="0"/>
    </font>
    <font>
      <b/>
      <sz val="11"/>
      <color indexed="8"/>
      <name val="宋体"/>
      <family val="0"/>
    </font>
    <font>
      <sz val="11"/>
      <color indexed="8"/>
      <name val="宋体"/>
      <family val="0"/>
    </font>
    <font>
      <b/>
      <sz val="11"/>
      <name val="宋体"/>
      <family val="0"/>
    </font>
    <font>
      <sz val="11"/>
      <name val="Times New Roman"/>
      <family val="1"/>
    </font>
    <font>
      <sz val="11"/>
      <color indexed="10"/>
      <name val="宋体"/>
      <family val="0"/>
    </font>
    <font>
      <b/>
      <sz val="11"/>
      <name val="黑体"/>
      <family val="0"/>
    </font>
    <font>
      <b/>
      <sz val="11"/>
      <color indexed="10"/>
      <name val="宋体"/>
      <family val="0"/>
    </font>
    <font>
      <sz val="18"/>
      <name val="宋体"/>
      <family val="0"/>
    </font>
    <font>
      <b/>
      <sz val="1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
      <left/>
      <right/>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medium"/>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6"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7" fillId="8" borderId="0" applyNumberFormat="0" applyBorder="0" applyAlignment="0" applyProtection="0"/>
    <xf numFmtId="0" fontId="20" fillId="0" borderId="4" applyNumberFormat="0" applyFill="0" applyAlignment="0" applyProtection="0"/>
    <xf numFmtId="0" fontId="17" fillId="9" borderId="0" applyNumberFormat="0" applyBorder="0" applyAlignment="0" applyProtection="0"/>
    <xf numFmtId="0" fontId="25" fillId="10" borderId="5" applyNumberFormat="0" applyAlignment="0" applyProtection="0"/>
    <xf numFmtId="0" fontId="26" fillId="10" borderId="1" applyNumberFormat="0" applyAlignment="0" applyProtection="0"/>
    <xf numFmtId="0" fontId="27" fillId="11" borderId="6" applyNumberFormat="0" applyAlignment="0" applyProtection="0"/>
    <xf numFmtId="0" fontId="6" fillId="3" borderId="0" applyNumberFormat="0" applyBorder="0" applyAlignment="0" applyProtection="0"/>
    <xf numFmtId="0" fontId="17" fillId="12" borderId="0" applyNumberFormat="0" applyBorder="0" applyAlignment="0" applyProtection="0"/>
    <xf numFmtId="0" fontId="28" fillId="0" borderId="7" applyNumberFormat="0" applyFill="0" applyAlignment="0" applyProtection="0"/>
    <xf numFmtId="0" fontId="5" fillId="0" borderId="8"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6" fillId="14" borderId="0" applyNumberFormat="0" applyBorder="0" applyAlignment="0" applyProtection="0"/>
    <xf numFmtId="0" fontId="1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7" fillId="18" borderId="0" applyNumberFormat="0" applyBorder="0" applyAlignment="0" applyProtection="0"/>
    <xf numFmtId="0" fontId="0" fillId="0" borderId="0">
      <alignment/>
      <protection/>
    </xf>
    <xf numFmtId="0" fontId="17" fillId="9" borderId="0" applyNumberFormat="0" applyBorder="0" applyAlignment="0" applyProtection="0"/>
    <xf numFmtId="0" fontId="6" fillId="0" borderId="0">
      <alignment vertical="center"/>
      <protection/>
    </xf>
    <xf numFmtId="0" fontId="6" fillId="19" borderId="0" applyNumberFormat="0" applyBorder="0" applyAlignment="0" applyProtection="0"/>
    <xf numFmtId="0" fontId="6" fillId="19" borderId="0" applyNumberFormat="0" applyBorder="0" applyAlignment="0" applyProtection="0"/>
    <xf numFmtId="0" fontId="17" fillId="20" borderId="0" applyNumberFormat="0" applyBorder="0" applyAlignment="0" applyProtection="0"/>
    <xf numFmtId="0" fontId="0" fillId="0" borderId="0">
      <alignment vertical="center"/>
      <protection/>
    </xf>
    <xf numFmtId="0" fontId="6" fillId="17" borderId="0" applyNumberFormat="0" applyBorder="0" applyAlignment="0" applyProtection="0"/>
    <xf numFmtId="0" fontId="0" fillId="0" borderId="0">
      <alignment/>
      <protection/>
    </xf>
    <xf numFmtId="0" fontId="17" fillId="20" borderId="0" applyNumberFormat="0" applyBorder="0" applyAlignment="0" applyProtection="0"/>
    <xf numFmtId="0" fontId="17" fillId="21" borderId="0" applyNumberFormat="0" applyBorder="0" applyAlignment="0" applyProtection="0"/>
    <xf numFmtId="0" fontId="0" fillId="0" borderId="0">
      <alignment/>
      <protection/>
    </xf>
    <xf numFmtId="0" fontId="31" fillId="0" borderId="0">
      <alignment/>
      <protection/>
    </xf>
    <xf numFmtId="0" fontId="6" fillId="22" borderId="0" applyNumberFormat="0" applyBorder="0" applyAlignment="0" applyProtection="0"/>
    <xf numFmtId="0" fontId="17"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298">
    <xf numFmtId="0" fontId="0" fillId="0" borderId="0" xfId="0" applyAlignment="1">
      <alignment/>
    </xf>
    <xf numFmtId="0" fontId="2" fillId="24" borderId="0" xfId="0" applyFont="1" applyFill="1" applyBorder="1" applyAlignment="1">
      <alignment/>
    </xf>
    <xf numFmtId="0" fontId="1" fillId="24" borderId="0" xfId="0" applyFont="1" applyFill="1" applyBorder="1" applyAlignment="1">
      <alignment/>
    </xf>
    <xf numFmtId="0" fontId="3" fillId="24" borderId="0" xfId="0" applyFont="1" applyFill="1" applyBorder="1" applyAlignment="1">
      <alignment/>
    </xf>
    <xf numFmtId="0" fontId="4" fillId="24" borderId="0" xfId="62" applyFont="1" applyFill="1" applyAlignment="1">
      <alignment horizontal="center" vertical="center"/>
      <protection/>
    </xf>
    <xf numFmtId="0" fontId="1" fillId="24" borderId="0" xfId="0" applyFont="1" applyFill="1" applyBorder="1" applyAlignment="1">
      <alignment horizontal="right" vertical="center"/>
    </xf>
    <xf numFmtId="0" fontId="5" fillId="24" borderId="9" xfId="0" applyFont="1" applyFill="1" applyBorder="1" applyAlignment="1">
      <alignment horizontal="center" vertical="center"/>
    </xf>
    <xf numFmtId="0" fontId="5" fillId="24" borderId="9" xfId="0" applyFont="1" applyFill="1" applyBorder="1" applyAlignment="1">
      <alignment vertical="center"/>
    </xf>
    <xf numFmtId="0" fontId="6" fillId="24" borderId="9" xfId="0" applyFont="1" applyFill="1" applyBorder="1" applyAlignment="1">
      <alignment horizontal="left" vertical="center"/>
    </xf>
    <xf numFmtId="0" fontId="6" fillId="24" borderId="9" xfId="0" applyFont="1" applyFill="1" applyBorder="1" applyAlignment="1">
      <alignment vertical="center"/>
    </xf>
    <xf numFmtId="0" fontId="6" fillId="24" borderId="9" xfId="0" applyFont="1" applyFill="1" applyBorder="1" applyAlignment="1">
      <alignment horizontal="center" vertical="center"/>
    </xf>
    <xf numFmtId="176" fontId="6" fillId="24" borderId="9" xfId="0" applyNumberFormat="1" applyFont="1" applyFill="1" applyBorder="1" applyAlignment="1">
      <alignment horizontal="right" vertical="center"/>
    </xf>
    <xf numFmtId="49" fontId="6" fillId="24" borderId="9" xfId="0" applyNumberFormat="1" applyFont="1" applyFill="1" applyBorder="1" applyAlignment="1">
      <alignment horizontal="right" vertical="center"/>
    </xf>
    <xf numFmtId="0" fontId="6" fillId="24" borderId="9" xfId="0" applyFont="1" applyFill="1" applyBorder="1" applyAlignment="1">
      <alignment horizontal="right" vertical="center"/>
    </xf>
    <xf numFmtId="177" fontId="6" fillId="24" borderId="9" xfId="0" applyNumberFormat="1" applyFont="1" applyFill="1" applyBorder="1" applyAlignment="1">
      <alignment horizontal="right" vertical="center"/>
    </xf>
    <xf numFmtId="0" fontId="4" fillId="24" borderId="0"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9"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178" fontId="6" fillId="24" borderId="9" xfId="56" applyNumberFormat="1" applyFont="1" applyFill="1" applyBorder="1" applyAlignment="1">
      <alignment horizontal="right" vertical="center"/>
      <protection/>
    </xf>
    <xf numFmtId="49" fontId="6" fillId="24" borderId="9" xfId="0" applyNumberFormat="1" applyFont="1" applyFill="1" applyBorder="1" applyAlignment="1">
      <alignment horizontal="left" vertical="center"/>
    </xf>
    <xf numFmtId="0" fontId="6" fillId="24" borderId="9" xfId="0" applyFont="1" applyFill="1" applyBorder="1" applyAlignment="1">
      <alignment horizontal="justify" vertical="center"/>
    </xf>
    <xf numFmtId="0" fontId="6" fillId="24" borderId="9" xfId="0" applyFont="1" applyFill="1" applyBorder="1" applyAlignment="1">
      <alignment horizontal="center" vertical="center" wrapText="1"/>
    </xf>
    <xf numFmtId="178" fontId="6" fillId="24" borderId="9" xfId="0" applyNumberFormat="1" applyFont="1" applyFill="1" applyBorder="1" applyAlignment="1">
      <alignment horizontal="right" vertical="center"/>
    </xf>
    <xf numFmtId="0" fontId="1" fillId="24" borderId="0" xfId="0" applyFont="1" applyFill="1" applyBorder="1" applyAlignment="1">
      <alignment wrapText="1"/>
    </xf>
    <xf numFmtId="0" fontId="4" fillId="24" borderId="0" xfId="0" applyFont="1" applyFill="1" applyAlignment="1">
      <alignment horizontal="center" vertical="center"/>
    </xf>
    <xf numFmtId="0" fontId="5" fillId="24" borderId="9" xfId="0" applyFont="1" applyFill="1" applyBorder="1" applyAlignment="1">
      <alignment vertical="center" wrapText="1"/>
    </xf>
    <xf numFmtId="178" fontId="6" fillId="24" borderId="9" xfId="0" applyNumberFormat="1" applyFont="1" applyFill="1" applyBorder="1" applyAlignment="1">
      <alignment horizontal="left" vertical="center"/>
    </xf>
    <xf numFmtId="178" fontId="6" fillId="24" borderId="9" xfId="0" applyNumberFormat="1" applyFont="1" applyFill="1" applyBorder="1" applyAlignment="1">
      <alignment horizontal="center" vertical="center"/>
    </xf>
    <xf numFmtId="0" fontId="2" fillId="24" borderId="0" xfId="0" applyFont="1" applyFill="1" applyAlignment="1">
      <alignment vertical="center"/>
    </xf>
    <xf numFmtId="0" fontId="7"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vertical="center" wrapText="1"/>
    </xf>
    <xf numFmtId="0" fontId="3" fillId="24" borderId="0" xfId="0" applyFont="1" applyFill="1" applyAlignment="1">
      <alignment vertical="center"/>
    </xf>
    <xf numFmtId="0" fontId="4" fillId="24" borderId="0" xfId="0" applyFont="1" applyFill="1" applyAlignment="1">
      <alignment horizontal="center" vertical="center" wrapText="1"/>
    </xf>
    <xf numFmtId="0" fontId="1" fillId="24" borderId="0" xfId="0" applyFont="1" applyFill="1" applyAlignment="1">
      <alignment horizontal="right" vertical="center" wrapText="1"/>
    </xf>
    <xf numFmtId="0" fontId="7"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2" xfId="0" applyFont="1" applyFill="1" applyBorder="1" applyAlignment="1">
      <alignment horizontal="center" vertical="center"/>
    </xf>
    <xf numFmtId="0" fontId="7" fillId="24" borderId="12"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3" fontId="1" fillId="24" borderId="9" xfId="0" applyNumberFormat="1" applyFont="1" applyFill="1" applyBorder="1" applyAlignment="1" applyProtection="1">
      <alignment vertical="center"/>
      <protection/>
    </xf>
    <xf numFmtId="0" fontId="1" fillId="0" borderId="9" xfId="0" applyFont="1" applyFill="1" applyBorder="1" applyAlignment="1">
      <alignment vertical="center" wrapText="1"/>
    </xf>
    <xf numFmtId="0" fontId="1" fillId="24" borderId="9" xfId="0" applyFont="1" applyFill="1" applyBorder="1" applyAlignment="1">
      <alignment vertical="center" wrapText="1"/>
    </xf>
    <xf numFmtId="3" fontId="1" fillId="24" borderId="9" xfId="0" applyNumberFormat="1" applyFont="1" applyFill="1" applyBorder="1" applyAlignment="1" applyProtection="1">
      <alignment horizontal="left" vertical="center"/>
      <protection/>
    </xf>
    <xf numFmtId="0" fontId="1" fillId="24" borderId="9" xfId="0" applyFont="1" applyFill="1" applyBorder="1" applyAlignment="1">
      <alignment horizontal="left" vertical="center"/>
    </xf>
    <xf numFmtId="0" fontId="1" fillId="24" borderId="9" xfId="71" applyFont="1" applyFill="1" applyBorder="1" applyAlignment="1">
      <alignment vertical="center" wrapText="1"/>
      <protection/>
    </xf>
    <xf numFmtId="0" fontId="1" fillId="24" borderId="9" xfId="0" applyFont="1" applyFill="1" applyBorder="1" applyAlignment="1">
      <alignment vertical="center"/>
    </xf>
    <xf numFmtId="0" fontId="7" fillId="24" borderId="9" xfId="0" applyFont="1" applyFill="1" applyBorder="1" applyAlignment="1">
      <alignment horizontal="distributed" vertical="center"/>
    </xf>
    <xf numFmtId="0" fontId="1" fillId="24" borderId="0" xfId="0" applyFont="1" applyFill="1" applyAlignment="1">
      <alignment horizontal="right" vertical="center"/>
    </xf>
    <xf numFmtId="0" fontId="3" fillId="24" borderId="0" xfId="0" applyFont="1" applyFill="1" applyAlignment="1">
      <alignment/>
    </xf>
    <xf numFmtId="0" fontId="3" fillId="24" borderId="0" xfId="0" applyFont="1" applyFill="1" applyAlignment="1">
      <alignment horizontal="right"/>
    </xf>
    <xf numFmtId="0" fontId="7" fillId="24" borderId="9" xfId="0" applyFont="1" applyFill="1" applyBorder="1" applyAlignment="1">
      <alignment horizontal="center" vertical="center"/>
    </xf>
    <xf numFmtId="0" fontId="7" fillId="24" borderId="9" xfId="0" applyFont="1" applyFill="1" applyBorder="1" applyAlignment="1">
      <alignment horizontal="center" vertical="center" wrapText="1"/>
    </xf>
    <xf numFmtId="0" fontId="7" fillId="24" borderId="9" xfId="71" applyFont="1" applyFill="1" applyBorder="1" applyAlignment="1">
      <alignment horizontal="center" vertical="center" wrapText="1"/>
      <protection/>
    </xf>
    <xf numFmtId="179" fontId="8" fillId="0" borderId="9" xfId="56" applyNumberFormat="1" applyFont="1" applyFill="1" applyBorder="1" applyAlignment="1" applyProtection="1">
      <alignment vertical="center"/>
      <protection/>
    </xf>
    <xf numFmtId="179" fontId="8" fillId="0" borderId="9" xfId="56" applyNumberFormat="1" applyFont="1" applyFill="1" applyBorder="1" applyAlignment="1" applyProtection="1">
      <alignment horizontal="right" vertical="center"/>
      <protection/>
    </xf>
    <xf numFmtId="180" fontId="8" fillId="0" borderId="9" xfId="56" applyNumberFormat="1" applyFont="1" applyFill="1" applyBorder="1" applyAlignment="1" applyProtection="1">
      <alignment vertical="center"/>
      <protection/>
    </xf>
    <xf numFmtId="179" fontId="8" fillId="0" borderId="9" xfId="56" applyNumberFormat="1" applyFont="1" applyFill="1" applyBorder="1" applyAlignment="1">
      <alignment vertical="center"/>
      <protection/>
    </xf>
    <xf numFmtId="179" fontId="8" fillId="0" borderId="9" xfId="56" applyNumberFormat="1" applyFont="1" applyFill="1" applyBorder="1" applyAlignment="1">
      <alignment horizontal="right" vertical="center"/>
      <protection/>
    </xf>
    <xf numFmtId="1" fontId="1" fillId="24" borderId="9" xfId="0" applyNumberFormat="1" applyFont="1" applyFill="1" applyBorder="1" applyAlignment="1" applyProtection="1">
      <alignment vertical="center"/>
      <protection locked="0"/>
    </xf>
    <xf numFmtId="0" fontId="1" fillId="24" borderId="9" xfId="0" applyFont="1" applyFill="1" applyBorder="1" applyAlignment="1">
      <alignment horizontal="right" vertical="center"/>
    </xf>
    <xf numFmtId="0" fontId="7" fillId="24" borderId="9" xfId="0" applyFont="1" applyFill="1" applyBorder="1" applyAlignment="1">
      <alignment vertical="center"/>
    </xf>
    <xf numFmtId="0" fontId="7" fillId="24" borderId="9" xfId="0" applyFont="1" applyFill="1" applyBorder="1" applyAlignment="1">
      <alignment horizontal="right" vertical="center"/>
    </xf>
    <xf numFmtId="3" fontId="1" fillId="24" borderId="9" xfId="0" applyNumberFormat="1" applyFont="1" applyFill="1" applyBorder="1" applyAlignment="1" applyProtection="1">
      <alignment horizontal="right" vertical="center"/>
      <protection/>
    </xf>
    <xf numFmtId="0" fontId="1" fillId="24" borderId="9" xfId="0" applyFont="1" applyFill="1" applyBorder="1" applyAlignment="1">
      <alignment horizontal="left" vertical="center" indent="3"/>
    </xf>
    <xf numFmtId="0" fontId="1" fillId="0" borderId="9" xfId="0" applyFont="1" applyFill="1" applyBorder="1" applyAlignment="1">
      <alignment horizontal="left" vertical="center"/>
    </xf>
    <xf numFmtId="1" fontId="1" fillId="24" borderId="9" xfId="0" applyNumberFormat="1" applyFont="1" applyFill="1" applyBorder="1" applyAlignment="1" applyProtection="1">
      <alignment horizontal="right" vertical="center"/>
      <protection locked="0"/>
    </xf>
    <xf numFmtId="0" fontId="0" fillId="24" borderId="0" xfId="71" applyFont="1" applyFill="1" applyAlignment="1">
      <alignment vertical="center"/>
      <protection/>
    </xf>
    <xf numFmtId="0" fontId="3" fillId="24" borderId="0" xfId="71" applyFont="1" applyFill="1" applyAlignment="1">
      <alignment vertical="center"/>
      <protection/>
    </xf>
    <xf numFmtId="0" fontId="1" fillId="24" borderId="0" xfId="71" applyFont="1" applyFill="1" applyAlignment="1">
      <alignment vertical="center"/>
      <protection/>
    </xf>
    <xf numFmtId="0" fontId="7" fillId="24" borderId="0" xfId="74" applyFont="1" applyFill="1" applyAlignment="1">
      <alignment/>
      <protection/>
    </xf>
    <xf numFmtId="0" fontId="0" fillId="24" borderId="0" xfId="74" applyFont="1" applyFill="1" applyAlignment="1">
      <alignment/>
      <protection/>
    </xf>
    <xf numFmtId="0" fontId="0" fillId="24" borderId="0" xfId="74" applyFont="1" applyFill="1" applyAlignment="1">
      <alignment horizontal="center"/>
      <protection/>
    </xf>
    <xf numFmtId="0" fontId="0" fillId="24" borderId="0" xfId="74" applyFont="1" applyFill="1" applyAlignment="1">
      <alignment wrapText="1"/>
      <protection/>
    </xf>
    <xf numFmtId="0" fontId="0" fillId="24" borderId="0" xfId="74" applyFill="1" applyAlignment="1">
      <alignment/>
      <protection/>
    </xf>
    <xf numFmtId="0" fontId="0" fillId="24" borderId="0" xfId="71" applyFont="1" applyFill="1" applyAlignment="1">
      <alignment vertical="center" wrapText="1"/>
      <protection/>
    </xf>
    <xf numFmtId="0" fontId="4" fillId="24" borderId="0" xfId="71" applyFont="1" applyFill="1" applyAlignment="1">
      <alignment horizontal="center" vertical="center"/>
      <protection/>
    </xf>
    <xf numFmtId="0" fontId="1" fillId="24" borderId="0" xfId="71" applyFont="1" applyFill="1" applyAlignment="1">
      <alignment horizontal="center" vertical="center"/>
      <protection/>
    </xf>
    <xf numFmtId="0" fontId="1" fillId="24" borderId="15" xfId="71" applyFont="1" applyFill="1" applyBorder="1" applyAlignment="1">
      <alignment horizontal="right" vertical="center" wrapText="1"/>
      <protection/>
    </xf>
    <xf numFmtId="49" fontId="5" fillId="24" borderId="16" xfId="0" applyNumberFormat="1" applyFont="1" applyFill="1" applyBorder="1" applyAlignment="1">
      <alignment horizontal="center" vertical="center"/>
    </xf>
    <xf numFmtId="49" fontId="5" fillId="24" borderId="13" xfId="0" applyNumberFormat="1" applyFont="1" applyFill="1" applyBorder="1" applyAlignment="1">
      <alignment horizontal="center" vertical="center"/>
    </xf>
    <xf numFmtId="49" fontId="5" fillId="24" borderId="10" xfId="0" applyNumberFormat="1" applyFont="1" applyFill="1" applyBorder="1" applyAlignment="1">
      <alignment horizontal="center" vertical="center"/>
    </xf>
    <xf numFmtId="0" fontId="7" fillId="24" borderId="10" xfId="71" applyFont="1" applyFill="1" applyBorder="1" applyAlignment="1">
      <alignment horizontal="center" vertical="center" wrapText="1"/>
      <protection/>
    </xf>
    <xf numFmtId="0" fontId="7" fillId="24" borderId="17" xfId="71" applyFont="1" applyFill="1" applyBorder="1" applyAlignment="1">
      <alignment horizontal="center" vertical="center"/>
      <protection/>
    </xf>
    <xf numFmtId="0" fontId="7" fillId="24" borderId="18" xfId="71" applyFont="1" applyFill="1" applyBorder="1" applyAlignment="1">
      <alignment horizontal="center" vertical="center"/>
      <protection/>
    </xf>
    <xf numFmtId="0" fontId="7" fillId="24" borderId="19" xfId="71" applyFont="1" applyFill="1" applyBorder="1" applyAlignment="1">
      <alignment horizontal="center" vertical="center"/>
      <protection/>
    </xf>
    <xf numFmtId="49" fontId="5" fillId="24" borderId="20" xfId="0" applyNumberFormat="1" applyFont="1" applyFill="1" applyBorder="1" applyAlignment="1">
      <alignment horizontal="center" vertical="center"/>
    </xf>
    <xf numFmtId="49" fontId="5" fillId="24" borderId="14" xfId="0" applyNumberFormat="1" applyFont="1" applyFill="1" applyBorder="1" applyAlignment="1">
      <alignment horizontal="center" vertical="center"/>
    </xf>
    <xf numFmtId="49" fontId="5" fillId="24" borderId="12" xfId="0" applyNumberFormat="1" applyFont="1" applyFill="1" applyBorder="1" applyAlignment="1">
      <alignment horizontal="center" vertical="center"/>
    </xf>
    <xf numFmtId="0" fontId="7" fillId="24" borderId="12" xfId="71" applyFont="1" applyFill="1" applyBorder="1" applyAlignment="1">
      <alignment horizontal="center" vertical="center" wrapText="1"/>
      <protection/>
    </xf>
    <xf numFmtId="0" fontId="7" fillId="24" borderId="9" xfId="71" applyFont="1" applyFill="1" applyBorder="1" applyAlignment="1">
      <alignment horizontal="center" vertical="center"/>
      <protection/>
    </xf>
    <xf numFmtId="0" fontId="5" fillId="24" borderId="20" xfId="0" applyFont="1" applyFill="1" applyBorder="1" applyAlignment="1">
      <alignment horizontal="left" vertical="center"/>
    </xf>
    <xf numFmtId="0" fontId="7" fillId="24" borderId="20" xfId="71" applyFont="1" applyFill="1" applyBorder="1" applyAlignment="1">
      <alignment horizontal="center" vertical="center" wrapText="1"/>
      <protection/>
    </xf>
    <xf numFmtId="0" fontId="7" fillId="24" borderId="9" xfId="0" applyFont="1" applyFill="1" applyBorder="1" applyAlignment="1" applyProtection="1">
      <alignment horizontal="left" vertical="center"/>
      <protection locked="0"/>
    </xf>
    <xf numFmtId="49" fontId="6" fillId="24" borderId="9" xfId="0" applyNumberFormat="1" applyFont="1" applyFill="1" applyBorder="1" applyAlignment="1">
      <alignment horizontal="center" vertical="center" wrapText="1"/>
    </xf>
    <xf numFmtId="49" fontId="6" fillId="24" borderId="9" xfId="0" applyNumberFormat="1" applyFont="1" applyFill="1" applyBorder="1" applyAlignment="1">
      <alignment horizontal="left" vertical="center" wrapText="1" shrinkToFit="1"/>
    </xf>
    <xf numFmtId="49" fontId="5" fillId="24" borderId="20" xfId="0" applyNumberFormat="1" applyFont="1" applyFill="1" applyBorder="1" applyAlignment="1">
      <alignment horizontal="left" vertical="center" wrapText="1" shrinkToFit="1"/>
    </xf>
    <xf numFmtId="0" fontId="1" fillId="24" borderId="17" xfId="74" applyNumberFormat="1" applyFont="1" applyFill="1" applyBorder="1" applyAlignment="1" applyProtection="1">
      <alignment horizontal="center" vertical="center"/>
      <protection/>
    </xf>
    <xf numFmtId="0" fontId="1" fillId="24" borderId="19" xfId="74" applyNumberFormat="1" applyFont="1" applyFill="1" applyBorder="1" applyAlignment="1" applyProtection="1">
      <alignment horizontal="center" vertical="center"/>
      <protection/>
    </xf>
    <xf numFmtId="0" fontId="7" fillId="24" borderId="19" xfId="74" applyNumberFormat="1" applyFont="1" applyFill="1" applyBorder="1" applyAlignment="1" applyProtection="1">
      <alignment horizontal="center" vertical="center"/>
      <protection/>
    </xf>
    <xf numFmtId="0" fontId="2" fillId="24" borderId="0" xfId="73" applyFont="1" applyFill="1">
      <alignment/>
      <protection/>
    </xf>
    <xf numFmtId="0" fontId="1" fillId="24" borderId="0" xfId="73" applyFont="1" applyFill="1">
      <alignment/>
      <protection/>
    </xf>
    <xf numFmtId="0" fontId="9" fillId="24" borderId="0" xfId="73" applyFont="1" applyFill="1">
      <alignment/>
      <protection/>
    </xf>
    <xf numFmtId="0" fontId="4" fillId="24" borderId="0" xfId="73" applyNumberFormat="1" applyFont="1" applyFill="1" applyAlignment="1" applyProtection="1">
      <alignment horizontal="center" vertical="center"/>
      <protection/>
    </xf>
    <xf numFmtId="0" fontId="1" fillId="24" borderId="0" xfId="73" applyNumberFormat="1" applyFont="1" applyFill="1" applyAlignment="1" applyProtection="1">
      <alignment horizontal="right" vertical="center"/>
      <protection/>
    </xf>
    <xf numFmtId="0" fontId="10" fillId="24" borderId="15" xfId="73" applyNumberFormat="1" applyFont="1" applyFill="1" applyBorder="1" applyAlignment="1" applyProtection="1">
      <alignment vertical="center"/>
      <protection/>
    </xf>
    <xf numFmtId="0" fontId="7" fillId="24" borderId="10" xfId="73" applyNumberFormat="1" applyFont="1" applyFill="1" applyBorder="1" applyAlignment="1" applyProtection="1">
      <alignment horizontal="center" vertical="center"/>
      <protection/>
    </xf>
    <xf numFmtId="0" fontId="7" fillId="24" borderId="9" xfId="73" applyNumberFormat="1" applyFont="1" applyFill="1" applyBorder="1" applyAlignment="1" applyProtection="1">
      <alignment horizontal="distributed" vertical="center" wrapText="1" indent="6"/>
      <protection/>
    </xf>
    <xf numFmtId="0" fontId="7" fillId="24" borderId="12" xfId="73" applyNumberFormat="1" applyFont="1" applyFill="1" applyBorder="1" applyAlignment="1" applyProtection="1">
      <alignment horizontal="center" vertical="center"/>
      <protection/>
    </xf>
    <xf numFmtId="0" fontId="7" fillId="24" borderId="9" xfId="73" applyNumberFormat="1" applyFont="1" applyFill="1" applyBorder="1" applyAlignment="1" applyProtection="1">
      <alignment horizontal="center" vertical="center" wrapText="1"/>
      <protection/>
    </xf>
    <xf numFmtId="0" fontId="1" fillId="24" borderId="9" xfId="73" applyFont="1" applyFill="1" applyBorder="1" applyAlignment="1">
      <alignment vertical="center"/>
      <protection/>
    </xf>
    <xf numFmtId="3" fontId="1" fillId="24" borderId="9" xfId="73" applyNumberFormat="1" applyFont="1" applyFill="1" applyBorder="1" applyAlignment="1" applyProtection="1">
      <alignment horizontal="right" vertical="center"/>
      <protection/>
    </xf>
    <xf numFmtId="0" fontId="1" fillId="24" borderId="9" xfId="73" applyFont="1" applyFill="1" applyBorder="1">
      <alignment/>
      <protection/>
    </xf>
    <xf numFmtId="0" fontId="1" fillId="24" borderId="9" xfId="73" applyFont="1" applyFill="1" applyBorder="1" applyAlignment="1">
      <alignment horizontal="left" vertical="center"/>
      <protection/>
    </xf>
    <xf numFmtId="0" fontId="1" fillId="24" borderId="9" xfId="73" applyFont="1" applyFill="1" applyBorder="1" applyAlignment="1">
      <alignment horizontal="left"/>
      <protection/>
    </xf>
    <xf numFmtId="0" fontId="7" fillId="24" borderId="0" xfId="73" applyNumberFormat="1" applyFont="1" applyFill="1" applyBorder="1" applyAlignment="1" applyProtection="1">
      <alignment horizontal="center" vertical="center"/>
      <protection/>
    </xf>
    <xf numFmtId="0" fontId="1" fillId="24" borderId="0" xfId="73" applyFont="1" applyFill="1" applyAlignment="1">
      <alignment horizontal="center"/>
      <protection/>
    </xf>
    <xf numFmtId="0" fontId="9" fillId="24" borderId="0" xfId="73" applyFont="1" applyFill="1" applyAlignment="1">
      <alignment horizontal="center"/>
      <protection/>
    </xf>
    <xf numFmtId="0" fontId="1" fillId="24" borderId="15" xfId="73" applyNumberFormat="1" applyFont="1" applyFill="1" applyBorder="1" applyAlignment="1" applyProtection="1">
      <alignment horizontal="right" vertical="center"/>
      <protection/>
    </xf>
    <xf numFmtId="0" fontId="1" fillId="24" borderId="15" xfId="73" applyNumberFormat="1" applyFont="1" applyFill="1" applyBorder="1" applyAlignment="1" applyProtection="1">
      <alignment horizontal="center" vertical="center"/>
      <protection/>
    </xf>
    <xf numFmtId="0" fontId="7" fillId="24" borderId="10" xfId="73" applyNumberFormat="1" applyFont="1" applyFill="1" applyBorder="1" applyAlignment="1" applyProtection="1">
      <alignment horizontal="center" vertical="center" wrapText="1"/>
      <protection/>
    </xf>
    <xf numFmtId="0" fontId="7" fillId="24" borderId="12" xfId="73" applyNumberFormat="1" applyFont="1" applyFill="1" applyBorder="1" applyAlignment="1" applyProtection="1">
      <alignment horizontal="center" vertical="center" wrapText="1"/>
      <protection/>
    </xf>
    <xf numFmtId="1" fontId="7" fillId="24" borderId="9" xfId="0" applyNumberFormat="1" applyFont="1" applyFill="1" applyBorder="1" applyAlignment="1" applyProtection="1">
      <alignment horizontal="center" vertical="center" wrapText="1"/>
      <protection locked="0"/>
    </xf>
    <xf numFmtId="0" fontId="7" fillId="24" borderId="9" xfId="0" applyNumberFormat="1" applyFont="1" applyFill="1" applyBorder="1" applyAlignment="1" applyProtection="1">
      <alignment horizontal="center" vertical="center" wrapText="1"/>
      <protection locked="0"/>
    </xf>
    <xf numFmtId="3" fontId="7" fillId="24" borderId="9" xfId="0" applyNumberFormat="1" applyFont="1" applyFill="1" applyBorder="1" applyAlignment="1" applyProtection="1">
      <alignment horizontal="center" vertical="center" wrapText="1"/>
      <protection locked="0"/>
    </xf>
    <xf numFmtId="0" fontId="1" fillId="24" borderId="9" xfId="73" applyFont="1" applyFill="1" applyBorder="1" applyAlignment="1">
      <alignment/>
      <protection/>
    </xf>
    <xf numFmtId="0" fontId="7" fillId="24" borderId="9" xfId="0" applyFont="1" applyFill="1" applyBorder="1" applyAlignment="1" applyProtection="1">
      <alignment horizontal="center" vertical="center" wrapText="1"/>
      <protection locked="0"/>
    </xf>
    <xf numFmtId="0" fontId="9" fillId="24" borderId="9" xfId="73" applyFont="1" applyFill="1" applyBorder="1" applyAlignment="1">
      <alignment/>
      <protection/>
    </xf>
    <xf numFmtId="0" fontId="1" fillId="24" borderId="9" xfId="73" applyFont="1" applyFill="1" applyBorder="1" applyAlignment="1">
      <alignment horizontal="center"/>
      <protection/>
    </xf>
    <xf numFmtId="0" fontId="9" fillId="24" borderId="9" xfId="73" applyFont="1" applyFill="1" applyBorder="1">
      <alignment/>
      <protection/>
    </xf>
    <xf numFmtId="0" fontId="7" fillId="24" borderId="9" xfId="73" applyNumberFormat="1" applyFont="1" applyFill="1" applyBorder="1" applyAlignment="1" applyProtection="1">
      <alignment horizontal="centerContinuous" vertical="center" wrapText="1"/>
      <protection/>
    </xf>
    <xf numFmtId="0" fontId="7" fillId="24" borderId="11" xfId="73" applyNumberFormat="1" applyFont="1" applyFill="1" applyBorder="1" applyAlignment="1" applyProtection="1">
      <alignment horizontal="center" vertical="center"/>
      <protection/>
    </xf>
    <xf numFmtId="0" fontId="9" fillId="24" borderId="0" xfId="73" applyNumberFormat="1" applyFont="1" applyFill="1" applyAlignment="1" applyProtection="1">
      <alignment horizontal="right" vertical="center"/>
      <protection/>
    </xf>
    <xf numFmtId="0" fontId="11" fillId="24" borderId="9" xfId="73" applyNumberFormat="1" applyFont="1" applyFill="1" applyBorder="1" applyAlignment="1" applyProtection="1">
      <alignment horizontal="centerContinuous" vertical="center" wrapText="1"/>
      <protection/>
    </xf>
    <xf numFmtId="0" fontId="7" fillId="24" borderId="17" xfId="73" applyNumberFormat="1" applyFont="1" applyFill="1" applyBorder="1" applyAlignment="1" applyProtection="1">
      <alignment horizontal="center" vertical="center" wrapText="1"/>
      <protection/>
    </xf>
    <xf numFmtId="0" fontId="7" fillId="24" borderId="18" xfId="73" applyNumberFormat="1" applyFont="1" applyFill="1" applyBorder="1" applyAlignment="1" applyProtection="1">
      <alignment horizontal="center" vertical="center" wrapText="1"/>
      <protection/>
    </xf>
    <xf numFmtId="0" fontId="7" fillId="24" borderId="19" xfId="73" applyNumberFormat="1" applyFont="1" applyFill="1" applyBorder="1" applyAlignment="1" applyProtection="1">
      <alignment horizontal="center" vertical="center" wrapText="1"/>
      <protection/>
    </xf>
    <xf numFmtId="0" fontId="1" fillId="24" borderId="0" xfId="0" applyFont="1" applyFill="1" applyBorder="1" applyAlignment="1">
      <alignment vertical="center"/>
    </xf>
    <xf numFmtId="179" fontId="1" fillId="24" borderId="9" xfId="0" applyNumberFormat="1" applyFont="1" applyFill="1" applyBorder="1" applyAlignment="1" applyProtection="1">
      <alignment vertical="center"/>
      <protection locked="0"/>
    </xf>
    <xf numFmtId="0" fontId="1" fillId="24" borderId="9" xfId="0" applyFont="1" applyFill="1" applyBorder="1" applyAlignment="1">
      <alignment horizontal="center" vertical="center" wrapText="1"/>
    </xf>
    <xf numFmtId="178" fontId="1" fillId="0" borderId="9" xfId="0" applyNumberFormat="1" applyFont="1" applyFill="1" applyBorder="1" applyAlignment="1" applyProtection="1">
      <alignment horizontal="right" vertical="center"/>
      <protection locked="0"/>
    </xf>
    <xf numFmtId="179" fontId="1" fillId="24" borderId="9" xfId="0" applyNumberFormat="1" applyFont="1" applyFill="1" applyBorder="1" applyAlignment="1" applyProtection="1">
      <alignment horizontal="left" vertical="center"/>
      <protection locked="0"/>
    </xf>
    <xf numFmtId="181" fontId="1" fillId="24" borderId="9" xfId="0" applyNumberFormat="1" applyFont="1" applyFill="1" applyBorder="1" applyAlignment="1" applyProtection="1">
      <alignment horizontal="left" vertical="center"/>
      <protection locked="0"/>
    </xf>
    <xf numFmtId="178" fontId="1" fillId="24" borderId="9" xfId="0" applyNumberFormat="1" applyFont="1" applyFill="1" applyBorder="1" applyAlignment="1">
      <alignment vertical="center" wrapText="1"/>
    </xf>
    <xf numFmtId="0" fontId="2" fillId="24" borderId="0" xfId="0" applyFont="1" applyFill="1" applyAlignment="1" applyProtection="1">
      <alignment vertical="center"/>
      <protection locked="0"/>
    </xf>
    <xf numFmtId="0" fontId="6" fillId="24" borderId="0" xfId="0" applyFont="1" applyFill="1" applyAlignment="1" applyProtection="1">
      <alignment vertical="center"/>
      <protection locked="0"/>
    </xf>
    <xf numFmtId="0" fontId="1" fillId="24" borderId="0" xfId="0" applyFont="1" applyFill="1" applyAlignment="1" applyProtection="1">
      <alignment vertical="center"/>
      <protection locked="0"/>
    </xf>
    <xf numFmtId="0" fontId="1" fillId="24" borderId="0" xfId="0" applyFont="1" applyFill="1" applyAlignment="1" applyProtection="1">
      <alignment horizontal="right" vertical="center"/>
      <protection locked="0"/>
    </xf>
    <xf numFmtId="0" fontId="3" fillId="24" borderId="0" xfId="0" applyFont="1" applyFill="1" applyAlignment="1" applyProtection="1">
      <alignment vertical="center"/>
      <protection locked="0"/>
    </xf>
    <xf numFmtId="0" fontId="3" fillId="24" borderId="0" xfId="0" applyFont="1" applyFill="1" applyAlignment="1" applyProtection="1">
      <alignment horizontal="right" vertical="center"/>
      <protection locked="0"/>
    </xf>
    <xf numFmtId="0" fontId="4" fillId="24" borderId="0" xfId="0" applyFont="1" applyFill="1" applyAlignment="1" applyProtection="1">
      <alignment horizontal="center" vertical="center"/>
      <protection locked="0"/>
    </xf>
    <xf numFmtId="0" fontId="7" fillId="24" borderId="17" xfId="0" applyFont="1" applyFill="1" applyBorder="1" applyAlignment="1" applyProtection="1">
      <alignment horizontal="center" vertical="center"/>
      <protection locked="0"/>
    </xf>
    <xf numFmtId="0" fontId="7" fillId="24" borderId="18" xfId="0" applyFont="1" applyFill="1" applyBorder="1" applyAlignment="1" applyProtection="1">
      <alignment horizontal="center" vertical="center"/>
      <protection locked="0"/>
    </xf>
    <xf numFmtId="0" fontId="7" fillId="24" borderId="19" xfId="0" applyFont="1" applyFill="1" applyBorder="1" applyAlignment="1" applyProtection="1">
      <alignment horizontal="center" vertical="center"/>
      <protection locked="0"/>
    </xf>
    <xf numFmtId="0" fontId="7" fillId="24" borderId="10" xfId="0" applyFont="1" applyFill="1" applyBorder="1" applyAlignment="1" applyProtection="1">
      <alignment horizontal="center" vertical="center"/>
      <protection locked="0"/>
    </xf>
    <xf numFmtId="0" fontId="7" fillId="24" borderId="9" xfId="0" applyFont="1" applyFill="1" applyBorder="1" applyAlignment="1" applyProtection="1">
      <alignment horizontal="center" vertical="center"/>
      <protection locked="0"/>
    </xf>
    <xf numFmtId="0" fontId="7" fillId="24" borderId="12" xfId="0" applyFont="1" applyFill="1" applyBorder="1" applyAlignment="1" applyProtection="1">
      <alignment horizontal="center" vertical="center"/>
      <protection locked="0"/>
    </xf>
    <xf numFmtId="0" fontId="7" fillId="24" borderId="9" xfId="0" applyFont="1" applyFill="1" applyBorder="1" applyAlignment="1" applyProtection="1">
      <alignment horizontal="right" vertical="center"/>
      <protection locked="0"/>
    </xf>
    <xf numFmtId="0" fontId="1" fillId="24" borderId="9" xfId="0" applyFont="1" applyFill="1" applyBorder="1" applyAlignment="1" applyProtection="1">
      <alignment vertical="center"/>
      <protection locked="0"/>
    </xf>
    <xf numFmtId="1" fontId="7" fillId="24" borderId="9" xfId="0" applyNumberFormat="1" applyFont="1" applyFill="1" applyBorder="1" applyAlignment="1" applyProtection="1">
      <alignment vertical="center"/>
      <protection locked="0"/>
    </xf>
    <xf numFmtId="1" fontId="7" fillId="24" borderId="9" xfId="0" applyNumberFormat="1" applyFont="1" applyFill="1" applyBorder="1" applyAlignment="1" applyProtection="1">
      <alignment horizontal="right" vertical="center"/>
      <protection locked="0"/>
    </xf>
    <xf numFmtId="1" fontId="1" fillId="24" borderId="9" xfId="0" applyNumberFormat="1" applyFont="1" applyFill="1" applyBorder="1" applyAlignment="1" applyProtection="1">
      <alignment horizontal="left" vertical="center"/>
      <protection locked="0"/>
    </xf>
    <xf numFmtId="0" fontId="1" fillId="24" borderId="9" xfId="0" applyNumberFormat="1" applyFont="1" applyFill="1" applyBorder="1" applyAlignment="1" applyProtection="1">
      <alignment vertical="center"/>
      <protection locked="0"/>
    </xf>
    <xf numFmtId="0" fontId="1" fillId="24" borderId="9" xfId="0" applyNumberFormat="1" applyFont="1" applyFill="1" applyBorder="1" applyAlignment="1" applyProtection="1">
      <alignment horizontal="right" vertical="center"/>
      <protection locked="0"/>
    </xf>
    <xf numFmtId="3" fontId="1" fillId="24" borderId="9" xfId="0" applyNumberFormat="1" applyFont="1" applyFill="1" applyBorder="1" applyAlignment="1" applyProtection="1">
      <alignment vertical="center"/>
      <protection locked="0"/>
    </xf>
    <xf numFmtId="3" fontId="1" fillId="24" borderId="9" xfId="0" applyNumberFormat="1" applyFont="1" applyFill="1" applyBorder="1" applyAlignment="1" applyProtection="1">
      <alignment horizontal="right" vertical="center"/>
      <protection locked="0"/>
    </xf>
    <xf numFmtId="3" fontId="1" fillId="0" borderId="9" xfId="0" applyNumberFormat="1" applyFont="1" applyFill="1" applyBorder="1" applyAlignment="1" applyProtection="1">
      <alignment vertical="center"/>
      <protection locked="0"/>
    </xf>
    <xf numFmtId="0" fontId="1" fillId="24" borderId="9" xfId="0" applyFont="1" applyFill="1" applyBorder="1" applyAlignment="1" applyProtection="1">
      <alignment vertical="center" wrapText="1"/>
      <protection locked="0"/>
    </xf>
    <xf numFmtId="0" fontId="1" fillId="24" borderId="9" xfId="0" applyFont="1" applyFill="1" applyBorder="1" applyAlignment="1" applyProtection="1">
      <alignment horizontal="right" vertical="center" wrapText="1"/>
      <protection locked="0"/>
    </xf>
    <xf numFmtId="0" fontId="1" fillId="24" borderId="0" xfId="0" applyFont="1" applyFill="1" applyBorder="1" applyAlignment="1" applyProtection="1">
      <alignment horizontal="center" vertical="center"/>
      <protection locked="0"/>
    </xf>
    <xf numFmtId="1" fontId="6" fillId="24" borderId="9" xfId="0" applyNumberFormat="1" applyFont="1" applyFill="1" applyBorder="1" applyAlignment="1" applyProtection="1">
      <alignment vertical="center"/>
      <protection locked="0"/>
    </xf>
    <xf numFmtId="0" fontId="6" fillId="24" borderId="9" xfId="0" applyFont="1" applyFill="1" applyBorder="1" applyAlignment="1" applyProtection="1">
      <alignment vertical="center"/>
      <protection locked="0"/>
    </xf>
    <xf numFmtId="3" fontId="1" fillId="24" borderId="10" xfId="0" applyNumberFormat="1" applyFont="1" applyFill="1" applyBorder="1" applyAlignment="1" applyProtection="1">
      <alignment vertical="center"/>
      <protection locked="0"/>
    </xf>
    <xf numFmtId="0" fontId="1" fillId="24" borderId="9" xfId="0" applyFont="1" applyFill="1" applyBorder="1" applyAlignment="1" applyProtection="1">
      <alignment horizontal="right" vertical="center"/>
      <protection locked="0"/>
    </xf>
    <xf numFmtId="0" fontId="1" fillId="24" borderId="17" xfId="0" applyFont="1" applyFill="1" applyBorder="1" applyAlignment="1" applyProtection="1">
      <alignment vertical="center"/>
      <protection locked="0"/>
    </xf>
    <xf numFmtId="3" fontId="1" fillId="24" borderId="13" xfId="0" applyNumberFormat="1" applyFont="1" applyFill="1" applyBorder="1" applyAlignment="1" applyProtection="1">
      <alignment vertical="center"/>
      <protection locked="0"/>
    </xf>
    <xf numFmtId="0" fontId="1" fillId="24" borderId="9" xfId="0" applyFont="1" applyFill="1" applyBorder="1" applyAlignment="1" applyProtection="1">
      <alignment horizontal="left" vertical="center" wrapText="1"/>
      <protection locked="0"/>
    </xf>
    <xf numFmtId="0" fontId="7" fillId="24" borderId="9" xfId="0" applyFont="1" applyFill="1" applyBorder="1" applyAlignment="1" applyProtection="1">
      <alignment horizontal="distributed" vertical="center"/>
      <protection locked="0"/>
    </xf>
    <xf numFmtId="3" fontId="1" fillId="24" borderId="10" xfId="0" applyNumberFormat="1" applyFont="1" applyFill="1" applyBorder="1" applyAlignment="1" applyProtection="1">
      <alignment horizontal="right" vertical="center"/>
      <protection locked="0"/>
    </xf>
    <xf numFmtId="3" fontId="1" fillId="24" borderId="13" xfId="0" applyNumberFormat="1" applyFont="1" applyFill="1" applyBorder="1" applyAlignment="1" applyProtection="1">
      <alignment horizontal="right" vertical="center"/>
      <protection locked="0"/>
    </xf>
    <xf numFmtId="1" fontId="1" fillId="24" borderId="19" xfId="0" applyNumberFormat="1" applyFont="1" applyFill="1" applyBorder="1" applyAlignment="1" applyProtection="1">
      <alignment vertical="center"/>
      <protection locked="0"/>
    </xf>
    <xf numFmtId="0" fontId="12" fillId="0" borderId="0" xfId="0" applyFont="1" applyAlignment="1">
      <alignment horizontal="center" vertical="center"/>
    </xf>
    <xf numFmtId="0" fontId="0" fillId="0" borderId="0" xfId="0" applyAlignment="1">
      <alignment horizont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0" xfId="16" applyFont="1">
      <alignment/>
      <protection/>
    </xf>
    <xf numFmtId="3" fontId="0" fillId="0" borderId="0" xfId="16" applyNumberFormat="1" applyFont="1" applyFill="1" applyProtection="1">
      <alignment/>
      <protection/>
    </xf>
    <xf numFmtId="0" fontId="0" fillId="0" borderId="0" xfId="16">
      <alignment/>
      <protection/>
    </xf>
    <xf numFmtId="3" fontId="13" fillId="0" borderId="0" xfId="16" applyNumberFormat="1" applyFont="1" applyFill="1" applyAlignment="1" applyProtection="1">
      <alignment vertical="center"/>
      <protection/>
    </xf>
    <xf numFmtId="3" fontId="14" fillId="0" borderId="0" xfId="16" applyNumberFormat="1" applyFont="1" applyFill="1" applyAlignment="1" applyProtection="1">
      <alignment horizontal="right" vertical="center"/>
      <protection/>
    </xf>
    <xf numFmtId="3" fontId="14" fillId="10" borderId="9" xfId="16" applyNumberFormat="1" applyFont="1" applyFill="1" applyBorder="1" applyAlignment="1" applyProtection="1">
      <alignment horizontal="center" vertical="center"/>
      <protection/>
    </xf>
    <xf numFmtId="3" fontId="14" fillId="10" borderId="21" xfId="16" applyNumberFormat="1" applyFont="1" applyFill="1" applyBorder="1" applyAlignment="1" applyProtection="1">
      <alignment horizontal="center" vertical="center"/>
      <protection/>
    </xf>
    <xf numFmtId="3" fontId="14" fillId="10" borderId="9" xfId="16" applyNumberFormat="1" applyFont="1" applyFill="1" applyBorder="1" applyAlignment="1" applyProtection="1">
      <alignment horizontal="center" vertical="center" wrapText="1"/>
      <protection/>
    </xf>
    <xf numFmtId="3" fontId="14" fillId="10" borderId="22" xfId="16" applyNumberFormat="1" applyFont="1" applyFill="1" applyBorder="1" applyAlignment="1" applyProtection="1">
      <alignment horizontal="center" vertical="center"/>
      <protection/>
    </xf>
    <xf numFmtId="3" fontId="14" fillId="10" borderId="9" xfId="16" applyNumberFormat="1" applyFont="1" applyFill="1" applyBorder="1" applyAlignment="1" applyProtection="1">
      <alignment vertical="center"/>
      <protection/>
    </xf>
    <xf numFmtId="3" fontId="14" fillId="13" borderId="9" xfId="16" applyNumberFormat="1" applyFont="1" applyFill="1" applyBorder="1" applyAlignment="1" applyProtection="1">
      <alignment horizontal="right" vertical="center"/>
      <protection/>
    </xf>
    <xf numFmtId="3" fontId="13" fillId="0" borderId="0" xfId="16" applyNumberFormat="1" applyFont="1" applyFill="1" applyAlignment="1" applyProtection="1">
      <alignment horizontal="center" vertical="center"/>
      <protection/>
    </xf>
    <xf numFmtId="3" fontId="14" fillId="0" borderId="0" xfId="16" applyNumberFormat="1" applyFont="1" applyFill="1" applyAlignment="1" applyProtection="1">
      <alignment vertical="center"/>
      <protection/>
    </xf>
    <xf numFmtId="3" fontId="14" fillId="0" borderId="23" xfId="16" applyNumberFormat="1" applyFont="1" applyFill="1" applyBorder="1" applyAlignment="1" applyProtection="1">
      <alignment horizontal="right" vertical="center"/>
      <protection/>
    </xf>
    <xf numFmtId="3" fontId="0" fillId="0" borderId="0" xfId="64" applyNumberFormat="1" applyFont="1" applyFill="1" applyAlignment="1" applyProtection="1">
      <alignment horizontal="right" vertical="center"/>
      <protection/>
    </xf>
    <xf numFmtId="0" fontId="0" fillId="0" borderId="0" xfId="64" applyFont="1">
      <alignment/>
      <protection/>
    </xf>
    <xf numFmtId="3" fontId="0" fillId="0" borderId="0" xfId="64" applyNumberFormat="1" applyFont="1" applyFill="1" applyAlignment="1" applyProtection="1">
      <alignment/>
      <protection/>
    </xf>
    <xf numFmtId="0" fontId="0" fillId="0" borderId="0" xfId="64">
      <alignment/>
      <protection/>
    </xf>
    <xf numFmtId="3" fontId="13" fillId="24" borderId="0" xfId="64" applyNumberFormat="1" applyFont="1" applyFill="1" applyAlignment="1" applyProtection="1">
      <alignment horizontal="center" vertical="center"/>
      <protection/>
    </xf>
    <xf numFmtId="3" fontId="14" fillId="24" borderId="0" xfId="64" applyNumberFormat="1" applyFont="1" applyFill="1" applyAlignment="1" applyProtection="1">
      <alignment horizontal="right" vertical="center"/>
      <protection/>
    </xf>
    <xf numFmtId="3" fontId="14" fillId="24" borderId="23" xfId="64" applyNumberFormat="1" applyFont="1" applyFill="1" applyBorder="1" applyAlignment="1" applyProtection="1">
      <alignment horizontal="right" vertical="center"/>
      <protection/>
    </xf>
    <xf numFmtId="3" fontId="14" fillId="10" borderId="9" xfId="64" applyNumberFormat="1" applyFont="1" applyFill="1" applyBorder="1" applyAlignment="1" applyProtection="1">
      <alignment horizontal="center" vertical="center"/>
      <protection/>
    </xf>
    <xf numFmtId="3" fontId="0" fillId="10" borderId="24" xfId="64" applyNumberFormat="1" applyFont="1" applyFill="1" applyBorder="1" applyAlignment="1" applyProtection="1">
      <alignment horizontal="center" vertical="center"/>
      <protection/>
    </xf>
    <xf numFmtId="3" fontId="0" fillId="10" borderId="9" xfId="64" applyNumberFormat="1" applyFont="1" applyFill="1" applyBorder="1" applyAlignment="1" applyProtection="1">
      <alignment horizontal="center" vertical="center"/>
      <protection/>
    </xf>
    <xf numFmtId="3" fontId="14" fillId="10" borderId="9" xfId="64" applyNumberFormat="1" applyFont="1" applyFill="1" applyBorder="1" applyAlignment="1" applyProtection="1">
      <alignment horizontal="left" vertical="center"/>
      <protection/>
    </xf>
    <xf numFmtId="3" fontId="14" fillId="24" borderId="9" xfId="64" applyNumberFormat="1" applyFont="1" applyFill="1" applyBorder="1" applyAlignment="1" applyProtection="1">
      <alignment horizontal="right" vertical="center"/>
      <protection/>
    </xf>
    <xf numFmtId="3" fontId="14" fillId="13" borderId="9" xfId="64" applyNumberFormat="1" applyFont="1" applyFill="1" applyBorder="1" applyAlignment="1" applyProtection="1">
      <alignment horizontal="right" vertical="center"/>
      <protection/>
    </xf>
    <xf numFmtId="3" fontId="0" fillId="13" borderId="24" xfId="64" applyNumberFormat="1" applyFont="1" applyFill="1" applyBorder="1" applyAlignment="1" applyProtection="1">
      <alignment horizontal="right" vertical="center"/>
      <protection/>
    </xf>
    <xf numFmtId="3" fontId="0" fillId="13" borderId="9" xfId="64" applyNumberFormat="1" applyFont="1" applyFill="1" applyBorder="1" applyAlignment="1" applyProtection="1">
      <alignment horizontal="right" vertical="center"/>
      <protection/>
    </xf>
    <xf numFmtId="3" fontId="0" fillId="0" borderId="24" xfId="64" applyNumberFormat="1" applyFont="1" applyFill="1" applyBorder="1" applyAlignment="1" applyProtection="1">
      <alignment horizontal="right" vertical="center"/>
      <protection/>
    </xf>
    <xf numFmtId="3" fontId="0" fillId="0" borderId="9" xfId="64" applyNumberFormat="1" applyFont="1" applyFill="1" applyBorder="1" applyAlignment="1" applyProtection="1">
      <alignment horizontal="right" vertical="center"/>
      <protection/>
    </xf>
    <xf numFmtId="3" fontId="14" fillId="10" borderId="9" xfId="64" applyNumberFormat="1" applyFont="1" applyFill="1" applyBorder="1" applyAlignment="1" applyProtection="1">
      <alignment horizontal="right" vertical="center"/>
      <protection/>
    </xf>
    <xf numFmtId="0" fontId="0" fillId="10" borderId="9" xfId="64" applyNumberFormat="1" applyFont="1" applyFill="1" applyBorder="1" applyAlignment="1" applyProtection="1">
      <alignment horizontal="right" vertical="center"/>
      <protection/>
    </xf>
    <xf numFmtId="3" fontId="0" fillId="10" borderId="24" xfId="64" applyNumberFormat="1" applyFont="1" applyFill="1" applyBorder="1" applyAlignment="1" applyProtection="1">
      <alignment horizontal="right" vertical="center"/>
      <protection/>
    </xf>
    <xf numFmtId="3" fontId="0" fillId="10" borderId="9" xfId="64" applyNumberFormat="1" applyFont="1" applyFill="1" applyBorder="1" applyAlignment="1" applyProtection="1">
      <alignment horizontal="right" vertical="center"/>
      <protection/>
    </xf>
    <xf numFmtId="3" fontId="0" fillId="0" borderId="0" xfId="64" applyNumberFormat="1" applyFont="1" applyFill="1" applyAlignment="1" applyProtection="1">
      <alignment horizontal="left" vertical="center"/>
      <protection/>
    </xf>
    <xf numFmtId="0" fontId="6" fillId="0" borderId="0" xfId="58">
      <alignment vertical="center"/>
      <protection/>
    </xf>
    <xf numFmtId="3" fontId="13" fillId="0" borderId="0" xfId="64" applyNumberFormat="1" applyFont="1" applyFill="1" applyAlignment="1" applyProtection="1">
      <alignment horizontal="center" vertical="center"/>
      <protection/>
    </xf>
    <xf numFmtId="0" fontId="6" fillId="0" borderId="0" xfId="58" applyAlignment="1">
      <alignment horizontal="right" vertical="center"/>
      <protection/>
    </xf>
    <xf numFmtId="0" fontId="6" fillId="0" borderId="9" xfId="58" applyBorder="1" applyAlignment="1">
      <alignment horizontal="center" vertical="center"/>
      <protection/>
    </xf>
    <xf numFmtId="0" fontId="6" fillId="0" borderId="9" xfId="58" applyFont="1" applyBorder="1" applyAlignment="1">
      <alignment horizontal="center" vertical="center"/>
      <protection/>
    </xf>
    <xf numFmtId="0" fontId="6" fillId="0" borderId="9" xfId="58" applyBorder="1">
      <alignment vertical="center"/>
      <protection/>
    </xf>
    <xf numFmtId="0" fontId="6" fillId="0" borderId="10" xfId="58" applyBorder="1">
      <alignment vertical="center"/>
      <protection/>
    </xf>
    <xf numFmtId="0" fontId="6" fillId="0" borderId="9" xfId="58" applyNumberFormat="1" applyFill="1" applyBorder="1">
      <alignment vertical="center"/>
      <protection/>
    </xf>
    <xf numFmtId="3" fontId="0" fillId="0" borderId="0" xfId="64" applyNumberFormat="1" applyFont="1" applyFill="1" applyProtection="1">
      <alignment/>
      <protection/>
    </xf>
    <xf numFmtId="3" fontId="14" fillId="0" borderId="0" xfId="64" applyNumberFormat="1" applyFont="1" applyFill="1" applyAlignment="1" applyProtection="1">
      <alignment horizontal="right" vertical="center"/>
      <protection/>
    </xf>
    <xf numFmtId="3" fontId="0" fillId="0" borderId="0" xfId="64" applyNumberFormat="1" applyFont="1" applyFill="1" applyAlignment="1" applyProtection="1">
      <alignment vertical="center"/>
      <protection/>
    </xf>
    <xf numFmtId="3" fontId="14" fillId="0" borderId="23" xfId="64" applyNumberFormat="1" applyFont="1" applyFill="1" applyBorder="1" applyAlignment="1" applyProtection="1">
      <alignment horizontal="right" vertical="center"/>
      <protection/>
    </xf>
    <xf numFmtId="3" fontId="14" fillId="0" borderId="23" xfId="64" applyNumberFormat="1" applyFont="1" applyFill="1" applyBorder="1" applyAlignment="1" applyProtection="1">
      <alignment horizontal="center" vertical="center"/>
      <protection/>
    </xf>
    <xf numFmtId="3" fontId="14" fillId="10" borderId="22" xfId="64" applyNumberFormat="1" applyFont="1" applyFill="1" applyBorder="1" applyAlignment="1" applyProtection="1">
      <alignment horizontal="center" vertical="center"/>
      <protection/>
    </xf>
    <xf numFmtId="3" fontId="14" fillId="10" borderId="25" xfId="64" applyNumberFormat="1" applyFont="1" applyFill="1" applyBorder="1" applyAlignment="1" applyProtection="1">
      <alignment horizontal="right" vertical="center"/>
      <protection/>
    </xf>
    <xf numFmtId="3" fontId="14" fillId="10" borderId="22" xfId="64" applyNumberFormat="1" applyFont="1" applyFill="1" applyBorder="1" applyAlignment="1" applyProtection="1">
      <alignment horizontal="right" vertical="center"/>
      <protection/>
    </xf>
    <xf numFmtId="3" fontId="14" fillId="10" borderId="9" xfId="64" applyNumberFormat="1" applyFont="1" applyFill="1" applyBorder="1" applyAlignment="1" applyProtection="1">
      <alignment vertical="center"/>
      <protection/>
    </xf>
    <xf numFmtId="3" fontId="14" fillId="0" borderId="24" xfId="64" applyNumberFormat="1" applyFont="1" applyFill="1" applyBorder="1" applyAlignment="1" applyProtection="1">
      <alignment vertical="center"/>
      <protection/>
    </xf>
    <xf numFmtId="3" fontId="14" fillId="13" borderId="9" xfId="64" applyNumberFormat="1" applyFont="1" applyFill="1" applyBorder="1" applyAlignment="1" applyProtection="1">
      <alignment vertical="center"/>
      <protection/>
    </xf>
    <xf numFmtId="3" fontId="14" fillId="0" borderId="9" xfId="64" applyNumberFormat="1" applyFont="1" applyFill="1" applyBorder="1" applyAlignment="1" applyProtection="1">
      <alignment vertical="center"/>
      <protection/>
    </xf>
    <xf numFmtId="3" fontId="13" fillId="0" borderId="0" xfId="64" applyNumberFormat="1" applyFont="1" applyFill="1" applyAlignment="1" applyProtection="1">
      <alignment horizontal="left" vertical="center"/>
      <protection/>
    </xf>
    <xf numFmtId="0" fontId="0" fillId="0" borderId="0" xfId="64" applyFont="1" applyAlignment="1">
      <alignment horizontal="left"/>
      <protection/>
    </xf>
    <xf numFmtId="0" fontId="13" fillId="0" borderId="0" xfId="64" applyNumberFormat="1" applyFont="1" applyFill="1" applyAlignment="1" applyProtection="1">
      <alignment horizontal="center" vertical="center"/>
      <protection/>
    </xf>
    <xf numFmtId="0" fontId="14" fillId="0" borderId="0" xfId="64" applyNumberFormat="1" applyFont="1" applyFill="1" applyAlignment="1" applyProtection="1">
      <alignment horizontal="right" vertical="center"/>
      <protection/>
    </xf>
    <xf numFmtId="0" fontId="14" fillId="0" borderId="23" xfId="64" applyNumberFormat="1" applyFont="1" applyFill="1" applyBorder="1" applyAlignment="1" applyProtection="1">
      <alignment horizontal="right" vertical="center"/>
      <protection/>
    </xf>
    <xf numFmtId="0" fontId="14" fillId="10" borderId="22" xfId="64" applyNumberFormat="1" applyFont="1" applyFill="1" applyBorder="1" applyAlignment="1" applyProtection="1">
      <alignment horizontal="center" vertical="center"/>
      <protection/>
    </xf>
    <xf numFmtId="0" fontId="14" fillId="10" borderId="9" xfId="64" applyNumberFormat="1" applyFont="1" applyFill="1" applyBorder="1" applyAlignment="1" applyProtection="1">
      <alignment vertical="center"/>
      <protection/>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7" fillId="0" borderId="17" xfId="0" applyFont="1" applyFill="1" applyBorder="1" applyAlignment="1">
      <alignment horizontal="center" vertical="center"/>
    </xf>
    <xf numFmtId="0" fontId="7" fillId="24" borderId="19" xfId="0" applyFont="1" applyFill="1" applyBorder="1" applyAlignment="1">
      <alignment horizontal="center" vertical="center"/>
    </xf>
    <xf numFmtId="0" fontId="7" fillId="0" borderId="9" xfId="0" applyFont="1" applyFill="1" applyBorder="1" applyAlignment="1">
      <alignment horizontal="center" vertical="center"/>
    </xf>
    <xf numFmtId="0" fontId="1" fillId="0" borderId="19" xfId="0" applyFont="1" applyFill="1" applyBorder="1" applyAlignment="1">
      <alignment vertical="center"/>
    </xf>
    <xf numFmtId="1" fontId="1" fillId="24" borderId="9" xfId="0" applyNumberFormat="1" applyFont="1" applyFill="1" applyBorder="1" applyAlignment="1">
      <alignment vertical="center"/>
    </xf>
    <xf numFmtId="0" fontId="1" fillId="24" borderId="9" xfId="0" applyNumberFormat="1" applyFont="1" applyFill="1" applyBorder="1" applyAlignment="1" applyProtection="1">
      <alignment vertical="center" wrapText="1"/>
      <protection/>
    </xf>
    <xf numFmtId="0" fontId="1" fillId="24" borderId="26" xfId="0" applyNumberFormat="1" applyFont="1" applyFill="1" applyBorder="1" applyAlignment="1" applyProtection="1">
      <alignment vertical="center" wrapText="1"/>
      <protection/>
    </xf>
    <xf numFmtId="179" fontId="1" fillId="24" borderId="19" xfId="0" applyNumberFormat="1" applyFont="1" applyFill="1" applyBorder="1" applyAlignment="1" applyProtection="1">
      <alignment horizontal="left" vertical="center"/>
      <protection locked="0"/>
    </xf>
    <xf numFmtId="0" fontId="1" fillId="3" borderId="9" xfId="0" applyFont="1" applyFill="1" applyBorder="1" applyAlignment="1">
      <alignment vertical="center"/>
    </xf>
    <xf numFmtId="0" fontId="1" fillId="0" borderId="9" xfId="0" applyFont="1" applyFill="1" applyBorder="1" applyAlignment="1">
      <alignment vertical="center"/>
    </xf>
    <xf numFmtId="3" fontId="14" fillId="17" borderId="9" xfId="0" applyNumberFormat="1" applyFont="1" applyFill="1" applyBorder="1" applyAlignment="1" applyProtection="1">
      <alignment horizontal="right" vertical="center"/>
      <protection/>
    </xf>
    <xf numFmtId="3" fontId="14" fillId="17" borderId="10" xfId="0" applyNumberFormat="1" applyFont="1" applyFill="1" applyBorder="1" applyAlignment="1" applyProtection="1">
      <alignment horizontal="right" vertical="center"/>
      <protection/>
    </xf>
    <xf numFmtId="181" fontId="1" fillId="24" borderId="19" xfId="0" applyNumberFormat="1" applyFont="1" applyFill="1" applyBorder="1" applyAlignment="1" applyProtection="1">
      <alignment horizontal="left" vertical="center"/>
      <protection locked="0"/>
    </xf>
    <xf numFmtId="3" fontId="14" fillId="17" borderId="12" xfId="0" applyNumberFormat="1" applyFont="1" applyFill="1" applyBorder="1" applyAlignment="1" applyProtection="1">
      <alignment horizontal="right" vertical="center"/>
      <protection/>
    </xf>
    <xf numFmtId="0" fontId="1" fillId="24" borderId="19" xfId="0" applyFont="1" applyFill="1" applyBorder="1" applyAlignment="1">
      <alignment vertical="center"/>
    </xf>
    <xf numFmtId="179" fontId="1" fillId="24" borderId="14" xfId="0" applyNumberFormat="1" applyFont="1" applyFill="1" applyBorder="1" applyAlignment="1" applyProtection="1">
      <alignment horizontal="left" vertical="center"/>
      <protection locked="0"/>
    </xf>
    <xf numFmtId="181" fontId="1" fillId="24" borderId="14" xfId="0" applyNumberFormat="1" applyFont="1" applyFill="1" applyBorder="1" applyAlignment="1" applyProtection="1">
      <alignment horizontal="left" vertical="center"/>
      <protection locked="0"/>
    </xf>
    <xf numFmtId="0" fontId="1" fillId="24" borderId="14" xfId="0" applyFont="1" applyFill="1" applyBorder="1" applyAlignment="1">
      <alignment vertical="center"/>
    </xf>
    <xf numFmtId="0" fontId="7" fillId="3" borderId="9" xfId="0" applyFont="1" applyFill="1" applyBorder="1" applyAlignment="1">
      <alignment vertical="center"/>
    </xf>
    <xf numFmtId="1" fontId="1" fillId="3" borderId="9" xfId="0" applyNumberFormat="1" applyFont="1" applyFill="1" applyBorder="1" applyAlignment="1" applyProtection="1">
      <alignment vertical="center"/>
      <protection locked="0"/>
    </xf>
    <xf numFmtId="0" fontId="1" fillId="3" borderId="9" xfId="0" applyNumberFormat="1" applyFont="1" applyFill="1" applyBorder="1" applyAlignment="1" applyProtection="1">
      <alignment vertical="center"/>
      <protection locked="0"/>
    </xf>
    <xf numFmtId="181" fontId="1" fillId="0" borderId="19" xfId="0" applyNumberFormat="1" applyFont="1" applyFill="1" applyBorder="1" applyAlignment="1" applyProtection="1">
      <alignment horizontal="left" vertical="center"/>
      <protection locked="0"/>
    </xf>
    <xf numFmtId="3" fontId="14" fillId="13" borderId="9" xfId="0" applyNumberFormat="1" applyFont="1" applyFill="1" applyBorder="1" applyAlignment="1" applyProtection="1">
      <alignment horizontal="right" vertical="center"/>
      <protection/>
    </xf>
    <xf numFmtId="0" fontId="9" fillId="3" borderId="9" xfId="0" applyFont="1" applyFill="1" applyBorder="1" applyAlignment="1">
      <alignment vertical="center"/>
    </xf>
    <xf numFmtId="0" fontId="1" fillId="24" borderId="19" xfId="0" applyFont="1" applyFill="1" applyBorder="1" applyAlignment="1">
      <alignment horizontal="left" vertical="center"/>
    </xf>
    <xf numFmtId="0" fontId="9" fillId="0" borderId="9" xfId="0" applyFont="1" applyFill="1" applyBorder="1" applyAlignment="1">
      <alignment vertical="center"/>
    </xf>
    <xf numFmtId="0" fontId="1" fillId="24" borderId="18" xfId="0" applyFont="1" applyFill="1" applyBorder="1" applyAlignment="1">
      <alignment vertical="center"/>
    </xf>
    <xf numFmtId="0" fontId="1" fillId="25" borderId="9" xfId="0" applyFont="1" applyFill="1" applyBorder="1" applyAlignment="1">
      <alignment horizontal="left" vertical="center"/>
    </xf>
    <xf numFmtId="0" fontId="1" fillId="0" borderId="18" xfId="0" applyFont="1" applyFill="1" applyBorder="1" applyAlignment="1">
      <alignment vertical="center"/>
    </xf>
    <xf numFmtId="3" fontId="14" fillId="13" borderId="10" xfId="0" applyNumberFormat="1" applyFont="1" applyFill="1" applyBorder="1" applyAlignment="1" applyProtection="1">
      <alignment horizontal="right" vertical="center"/>
      <protection/>
    </xf>
    <xf numFmtId="0" fontId="7" fillId="24" borderId="19" xfId="0" applyFont="1" applyFill="1" applyBorder="1" applyAlignment="1">
      <alignment horizontal="distributed" vertical="center"/>
    </xf>
    <xf numFmtId="0" fontId="9" fillId="24" borderId="0" xfId="0" applyFont="1" applyFill="1" applyAlignment="1">
      <alignment vertical="center"/>
    </xf>
    <xf numFmtId="0" fontId="7" fillId="24" borderId="17" xfId="0" applyFont="1" applyFill="1" applyBorder="1" applyAlignment="1">
      <alignment horizontal="center" vertical="center"/>
    </xf>
    <xf numFmtId="0" fontId="7" fillId="24" borderId="17"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1" fillId="24" borderId="9" xfId="0" applyFont="1" applyFill="1" applyBorder="1" applyAlignment="1">
      <alignment horizontal="right" vertical="center" wrapText="1"/>
    </xf>
    <xf numFmtId="0" fontId="9" fillId="24" borderId="9" xfId="0" applyFont="1" applyFill="1" applyBorder="1" applyAlignment="1">
      <alignment horizontal="right" vertical="center" wrapText="1"/>
    </xf>
    <xf numFmtId="0" fontId="9" fillId="24" borderId="9" xfId="0" applyFont="1" applyFill="1" applyBorder="1" applyAlignment="1">
      <alignment vertical="center" wrapText="1"/>
    </xf>
    <xf numFmtId="0" fontId="7" fillId="24" borderId="17" xfId="0" applyFont="1" applyFill="1" applyBorder="1" applyAlignment="1">
      <alignment horizontal="distributed" vertical="center"/>
    </xf>
    <xf numFmtId="0" fontId="7" fillId="24" borderId="9" xfId="0" applyFont="1" applyFill="1" applyBorder="1" applyAlignment="1">
      <alignment horizontal="right" vertical="center" wrapText="1"/>
    </xf>
  </cellXfs>
  <cellStyles count="61">
    <cellStyle name="Normal" xfId="0"/>
    <cellStyle name="Currency [0]" xfId="15"/>
    <cellStyle name="常规_2017年东山区财政预算表"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常规_2016年东山区财政总决算表" xfId="58"/>
    <cellStyle name="20% - 强调文字颜色 4" xfId="59"/>
    <cellStyle name="40% - 强调文字颜色 4" xfId="60"/>
    <cellStyle name="强调文字颜色 5" xfId="61"/>
    <cellStyle name="常规 2 2" xfId="62"/>
    <cellStyle name="40% - 强调文字颜色 5" xfId="63"/>
    <cellStyle name="常规_ds" xfId="64"/>
    <cellStyle name="60% - 强调文字颜色 5" xfId="65"/>
    <cellStyle name="强调文字颜色 6" xfId="66"/>
    <cellStyle name="常规 2 3" xfId="67"/>
    <cellStyle name="常规 10" xfId="68"/>
    <cellStyle name="40% - 强调文字颜色 6" xfId="69"/>
    <cellStyle name="60% - 强调文字颜色 6"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zhuwm\04&#22320;&#26041;&#32508;&#21512;\06&#22320;&#26041;&#39044;&#31639;\2022&#24180;\2022&#24180;&#22320;&#26041;&#36130;&#25919;&#39044;&#31639;&#349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3&#24180;&#20844;&#24320;&#26377;&#20851;&#26448;&#26009;\2023&#24180;&#20844;&#24320;&#26377;&#20851;&#26448;&#26009;\2023&#24180;&#22320;&#26041;&#36130;&#25919;&#39044;&#31639;&#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10;&#20154;\2018&#24180;&#39044;&#31639;\2017&#24180;&#25919;&#24220;&#39044;&#31639;\2017&#24180;&#25919;&#24220;&#39044;&#31639;\2017&#24180;&#19996;&#23665;&#21306;&#36130;&#25919;&#24635;&#39044;&#316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般公共预算收入表"/>
      <sheetName val="一般公共预算支出表"/>
      <sheetName val="一般公共预算税收返还和转移支付表"/>
      <sheetName val="政府一般债务限额和余额情况表"/>
      <sheetName val="政府性基金收入表"/>
      <sheetName val="政府性基金支出表"/>
      <sheetName val="政府性基金转移支付表"/>
      <sheetName val="政府专项债务限额和余额情况表"/>
      <sheetName val="国有资本经营预算收入表"/>
      <sheetName val="国有资本经营预算支出表"/>
      <sheetName val="社会保险基金收入表"/>
      <sheetName val="社会保险基金支出表"/>
      <sheetName val="三公经费预算表"/>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Sheet28"/>
      <sheetName val="Sheet29"/>
      <sheetName val="Sheet30"/>
      <sheetName val="Sheet31"/>
    </sheetNames>
    <sheetDataSet>
      <sheetData sheetId="19">
        <row r="9">
          <cell r="B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一般公共预算收入表"/>
      <sheetName val="一般公共预算支出表"/>
      <sheetName val="一般公共预算本级支出表"/>
      <sheetName val="一般公共预算本级基本支出表"/>
      <sheetName val="一般公共预算税收返还和转移支付表"/>
      <sheetName val="政府一般债务限额和余额情况表"/>
      <sheetName val="政府性基金收入表"/>
      <sheetName val="政府性基金支出表"/>
      <sheetName val="政府性基金转移支付表"/>
      <sheetName val="政府专项债务限额和余额情况表"/>
      <sheetName val="国有资本经营预算收入表"/>
      <sheetName val="国有资本经营预算支出表"/>
      <sheetName val="社会保险基金收入表"/>
      <sheetName val="社会保险基金支出表"/>
      <sheetName val="三公经费预算表"/>
      <sheetName val="表二（1）"/>
      <sheetName val="表二（2）"/>
      <sheetName val="表三"/>
      <sheetName val="表四"/>
      <sheetName val="表五"/>
      <sheetName val="表六 (1)"/>
      <sheetName val="表六（2)"/>
      <sheetName val="表七 (1)"/>
      <sheetName val="表七(2)"/>
      <sheetName val="表八"/>
      <sheetName val="表九"/>
      <sheetName val="表十"/>
      <sheetName val="表十一"/>
      <sheetName val="社保基金收支表"/>
      <sheetName val="国有资本经营收支总表"/>
      <sheetName val="国有资本经营收支明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1"/>
    <pageSetUpPr fitToPage="1"/>
  </sheetPr>
  <dimension ref="A1:G33"/>
  <sheetViews>
    <sheetView showGridLines="0" workbookViewId="0" topLeftCell="A1">
      <pane ySplit="5" topLeftCell="A14" activePane="bottomLeft" state="frozen"/>
      <selection pane="bottomLeft" activeCell="A1" sqref="A1:IV65536"/>
    </sheetView>
  </sheetViews>
  <sheetFormatPr defaultColWidth="9.00390625" defaultRowHeight="14.25"/>
  <cols>
    <col min="1" max="1" width="9.00390625" style="32" customWidth="1"/>
    <col min="2" max="2" width="32.125" style="32" customWidth="1"/>
    <col min="3" max="7" width="19.875" style="33" customWidth="1"/>
    <col min="8" max="16384" width="9.00390625" style="32" customWidth="1"/>
  </cols>
  <sheetData>
    <row r="1" ht="18" customHeight="1">
      <c r="A1" s="34" t="s">
        <v>0</v>
      </c>
    </row>
    <row r="2" spans="1:7" s="30" customFormat="1" ht="22.5">
      <c r="A2" s="26" t="s">
        <v>1</v>
      </c>
      <c r="B2" s="26"/>
      <c r="C2" s="35"/>
      <c r="D2" s="35"/>
      <c r="E2" s="35"/>
      <c r="F2" s="35"/>
      <c r="G2" s="35"/>
    </row>
    <row r="3" ht="20.25" customHeight="1">
      <c r="G3" s="36" t="s">
        <v>2</v>
      </c>
    </row>
    <row r="4" spans="1:7" ht="31.5" customHeight="1">
      <c r="A4" s="289" t="s">
        <v>3</v>
      </c>
      <c r="B4" s="258"/>
      <c r="C4" s="38" t="s">
        <v>4</v>
      </c>
      <c r="D4" s="38" t="s">
        <v>5</v>
      </c>
      <c r="E4" s="290" t="s">
        <v>6</v>
      </c>
      <c r="F4" s="291"/>
      <c r="G4" s="292"/>
    </row>
    <row r="5" spans="1:7" ht="33.75" customHeight="1">
      <c r="A5" s="56" t="s">
        <v>7</v>
      </c>
      <c r="B5" s="56" t="s">
        <v>8</v>
      </c>
      <c r="C5" s="41"/>
      <c r="D5" s="41"/>
      <c r="E5" s="57" t="s">
        <v>9</v>
      </c>
      <c r="F5" s="58" t="s">
        <v>10</v>
      </c>
      <c r="G5" s="58" t="s">
        <v>11</v>
      </c>
    </row>
    <row r="6" spans="1:7" ht="19.5" customHeight="1">
      <c r="A6" s="49">
        <v>101</v>
      </c>
      <c r="B6" s="51" t="s">
        <v>12</v>
      </c>
      <c r="C6" s="47">
        <v>8156</v>
      </c>
      <c r="D6" s="47">
        <v>8584</v>
      </c>
      <c r="E6" s="47">
        <f>SUM(E7:E22)</f>
        <v>11576</v>
      </c>
      <c r="F6" s="47"/>
      <c r="G6" s="47"/>
    </row>
    <row r="7" spans="1:7" ht="19.5" customHeight="1">
      <c r="A7" s="49">
        <v>10101</v>
      </c>
      <c r="B7" s="51" t="s">
        <v>13</v>
      </c>
      <c r="C7" s="148">
        <v>4524</v>
      </c>
      <c r="D7" s="47">
        <v>4799</v>
      </c>
      <c r="E7" s="148">
        <v>7403</v>
      </c>
      <c r="F7" s="47"/>
      <c r="G7" s="47"/>
    </row>
    <row r="8" spans="1:7" ht="19.5" customHeight="1">
      <c r="A8" s="49">
        <v>10104</v>
      </c>
      <c r="B8" s="51" t="s">
        <v>14</v>
      </c>
      <c r="C8" s="148">
        <v>1500</v>
      </c>
      <c r="D8" s="47">
        <v>1452</v>
      </c>
      <c r="E8" s="148">
        <v>1600</v>
      </c>
      <c r="F8" s="47"/>
      <c r="G8" s="47"/>
    </row>
    <row r="9" spans="1:7" ht="19.5" customHeight="1">
      <c r="A9" s="49">
        <v>10105</v>
      </c>
      <c r="B9" s="51" t="s">
        <v>15</v>
      </c>
      <c r="C9" s="148"/>
      <c r="D9" s="47"/>
      <c r="E9" s="148"/>
      <c r="F9" s="47"/>
      <c r="G9" s="47"/>
    </row>
    <row r="10" spans="1:7" ht="19.5" customHeight="1">
      <c r="A10" s="49">
        <v>10106</v>
      </c>
      <c r="B10" s="51" t="s">
        <v>16</v>
      </c>
      <c r="C10" s="148">
        <v>120</v>
      </c>
      <c r="D10" s="47">
        <v>203</v>
      </c>
      <c r="E10" s="148">
        <v>224</v>
      </c>
      <c r="F10" s="47"/>
      <c r="G10" s="47"/>
    </row>
    <row r="11" spans="1:7" ht="19.5" customHeight="1">
      <c r="A11" s="49">
        <v>10107</v>
      </c>
      <c r="B11" s="51" t="s">
        <v>17</v>
      </c>
      <c r="C11" s="148">
        <v>1115</v>
      </c>
      <c r="D11" s="47">
        <v>1535</v>
      </c>
      <c r="E11" s="148">
        <v>1690</v>
      </c>
      <c r="F11" s="47"/>
      <c r="G11" s="47"/>
    </row>
    <row r="12" spans="1:7" ht="19.5" customHeight="1">
      <c r="A12" s="49">
        <v>10109</v>
      </c>
      <c r="B12" s="51" t="s">
        <v>18</v>
      </c>
      <c r="C12" s="148"/>
      <c r="D12" s="47"/>
      <c r="E12" s="148"/>
      <c r="F12" s="47"/>
      <c r="G12" s="47"/>
    </row>
    <row r="13" spans="1:7" ht="19.5" customHeight="1">
      <c r="A13" s="49">
        <v>10110</v>
      </c>
      <c r="B13" s="51" t="s">
        <v>19</v>
      </c>
      <c r="C13" s="148">
        <v>165</v>
      </c>
      <c r="D13" s="47">
        <v>134</v>
      </c>
      <c r="E13" s="148">
        <v>150</v>
      </c>
      <c r="F13" s="47"/>
      <c r="G13" s="47"/>
    </row>
    <row r="14" spans="1:7" ht="19.5" customHeight="1">
      <c r="A14" s="49">
        <v>10111</v>
      </c>
      <c r="B14" s="51" t="s">
        <v>20</v>
      </c>
      <c r="C14" s="148">
        <v>130</v>
      </c>
      <c r="D14" s="47">
        <v>161</v>
      </c>
      <c r="E14" s="148">
        <v>180</v>
      </c>
      <c r="F14" s="47"/>
      <c r="G14" s="47"/>
    </row>
    <row r="15" spans="1:7" ht="19.5" customHeight="1">
      <c r="A15" s="49">
        <v>10112</v>
      </c>
      <c r="B15" s="51" t="s">
        <v>21</v>
      </c>
      <c r="C15" s="148">
        <v>445</v>
      </c>
      <c r="D15" s="47">
        <v>219</v>
      </c>
      <c r="E15" s="148">
        <v>240</v>
      </c>
      <c r="F15" s="47"/>
      <c r="G15" s="47"/>
    </row>
    <row r="16" spans="1:7" ht="19.5" customHeight="1">
      <c r="A16" s="49">
        <v>10113</v>
      </c>
      <c r="B16" s="51" t="s">
        <v>22</v>
      </c>
      <c r="C16" s="148">
        <v>100</v>
      </c>
      <c r="D16" s="47">
        <v>23</v>
      </c>
      <c r="E16" s="148">
        <v>25</v>
      </c>
      <c r="F16" s="47"/>
      <c r="G16" s="47"/>
    </row>
    <row r="17" spans="1:7" ht="19.5" customHeight="1">
      <c r="A17" s="49">
        <v>10114</v>
      </c>
      <c r="B17" s="51" t="s">
        <v>23</v>
      </c>
      <c r="C17" s="148">
        <v>2</v>
      </c>
      <c r="D17" s="47">
        <v>4</v>
      </c>
      <c r="E17" s="148">
        <v>4</v>
      </c>
      <c r="F17" s="47"/>
      <c r="G17" s="47"/>
    </row>
    <row r="18" spans="1:7" ht="19.5" customHeight="1">
      <c r="A18" s="49">
        <v>10118</v>
      </c>
      <c r="B18" s="51" t="s">
        <v>24</v>
      </c>
      <c r="C18" s="148"/>
      <c r="D18" s="47"/>
      <c r="E18" s="148"/>
      <c r="F18" s="47"/>
      <c r="G18" s="47"/>
    </row>
    <row r="19" spans="1:7" ht="19.5" customHeight="1">
      <c r="A19" s="49">
        <v>10119</v>
      </c>
      <c r="B19" s="51" t="s">
        <v>25</v>
      </c>
      <c r="C19" s="148">
        <v>55</v>
      </c>
      <c r="D19" s="47">
        <v>54</v>
      </c>
      <c r="E19" s="148">
        <v>60</v>
      </c>
      <c r="F19" s="47"/>
      <c r="G19" s="47"/>
    </row>
    <row r="20" spans="1:7" ht="19.5" customHeight="1">
      <c r="A20" s="49">
        <v>10120</v>
      </c>
      <c r="B20" s="51" t="s">
        <v>26</v>
      </c>
      <c r="C20" s="148"/>
      <c r="D20" s="47"/>
      <c r="E20" s="148"/>
      <c r="F20" s="47"/>
      <c r="G20" s="47"/>
    </row>
    <row r="21" spans="1:7" ht="19.5" customHeight="1">
      <c r="A21" s="49">
        <v>10121</v>
      </c>
      <c r="B21" s="51" t="s">
        <v>27</v>
      </c>
      <c r="C21" s="148"/>
      <c r="D21" s="47"/>
      <c r="E21" s="148"/>
      <c r="F21" s="47"/>
      <c r="G21" s="47"/>
    </row>
    <row r="22" spans="1:7" ht="19.5" customHeight="1">
      <c r="A22" s="49">
        <v>10199</v>
      </c>
      <c r="B22" s="51" t="s">
        <v>28</v>
      </c>
      <c r="C22" s="148"/>
      <c r="D22" s="47"/>
      <c r="E22" s="148"/>
      <c r="F22" s="47"/>
      <c r="G22" s="47"/>
    </row>
    <row r="23" spans="1:7" ht="19.5" customHeight="1">
      <c r="A23" s="49">
        <v>103</v>
      </c>
      <c r="B23" s="51" t="s">
        <v>29</v>
      </c>
      <c r="C23" s="47">
        <v>419</v>
      </c>
      <c r="D23" s="47">
        <v>2231</v>
      </c>
      <c r="E23" s="47">
        <f>SUM(E24:E31)</f>
        <v>320</v>
      </c>
      <c r="F23" s="47"/>
      <c r="G23" s="47"/>
    </row>
    <row r="24" spans="1:7" ht="19.5" customHeight="1">
      <c r="A24" s="49">
        <v>10302</v>
      </c>
      <c r="B24" s="51" t="s">
        <v>30</v>
      </c>
      <c r="C24" s="148"/>
      <c r="D24" s="47"/>
      <c r="E24" s="148"/>
      <c r="F24" s="47"/>
      <c r="G24" s="47"/>
    </row>
    <row r="25" spans="1:7" ht="19.5" customHeight="1">
      <c r="A25" s="49">
        <v>10304</v>
      </c>
      <c r="B25" s="51" t="s">
        <v>31</v>
      </c>
      <c r="C25" s="148"/>
      <c r="D25" s="47">
        <v>15</v>
      </c>
      <c r="E25" s="148"/>
      <c r="F25" s="47"/>
      <c r="G25" s="47"/>
    </row>
    <row r="26" spans="1:7" ht="19.5" customHeight="1">
      <c r="A26" s="49">
        <v>10305</v>
      </c>
      <c r="B26" s="51" t="s">
        <v>32</v>
      </c>
      <c r="C26" s="148">
        <v>400</v>
      </c>
      <c r="D26" s="47">
        <v>1933</v>
      </c>
      <c r="E26" s="148">
        <v>300</v>
      </c>
      <c r="F26" s="47"/>
      <c r="G26" s="47"/>
    </row>
    <row r="27" spans="1:7" ht="19.5" customHeight="1">
      <c r="A27" s="49">
        <v>10306</v>
      </c>
      <c r="B27" s="51" t="s">
        <v>33</v>
      </c>
      <c r="C27" s="148"/>
      <c r="D27" s="47"/>
      <c r="E27" s="148"/>
      <c r="F27" s="47"/>
      <c r="G27" s="47"/>
    </row>
    <row r="28" spans="1:7" ht="19.5" customHeight="1">
      <c r="A28" s="49">
        <v>10307</v>
      </c>
      <c r="B28" s="51" t="s">
        <v>34</v>
      </c>
      <c r="C28" s="148">
        <v>19</v>
      </c>
      <c r="D28" s="47">
        <v>283</v>
      </c>
      <c r="E28" s="148">
        <v>20</v>
      </c>
      <c r="F28" s="47"/>
      <c r="G28" s="47"/>
    </row>
    <row r="29" spans="1:7" ht="19.5" customHeight="1">
      <c r="A29" s="49">
        <v>10308</v>
      </c>
      <c r="B29" s="51" t="s">
        <v>35</v>
      </c>
      <c r="C29" s="293"/>
      <c r="D29" s="47"/>
      <c r="E29" s="148"/>
      <c r="F29" s="47"/>
      <c r="G29" s="47"/>
    </row>
    <row r="30" spans="1:7" s="288" customFormat="1" ht="19.5" customHeight="1">
      <c r="A30" s="49">
        <v>10309</v>
      </c>
      <c r="B30" s="51" t="s">
        <v>36</v>
      </c>
      <c r="C30" s="294"/>
      <c r="D30" s="47"/>
      <c r="E30" s="148"/>
      <c r="F30" s="47"/>
      <c r="G30" s="47"/>
    </row>
    <row r="31" spans="1:7" s="288" customFormat="1" ht="19.5" customHeight="1">
      <c r="A31" s="49">
        <v>10399</v>
      </c>
      <c r="B31" s="51" t="s">
        <v>37</v>
      </c>
      <c r="C31" s="294"/>
      <c r="D31" s="47"/>
      <c r="E31" s="148"/>
      <c r="F31" s="47"/>
      <c r="G31" s="47"/>
    </row>
    <row r="32" spans="1:7" s="288" customFormat="1" ht="19.5" customHeight="1">
      <c r="A32" s="49"/>
      <c r="B32" s="51" t="s">
        <v>38</v>
      </c>
      <c r="C32" s="47"/>
      <c r="D32" s="295"/>
      <c r="E32" s="295"/>
      <c r="F32" s="295"/>
      <c r="G32" s="295"/>
    </row>
    <row r="33" spans="1:7" ht="19.5" customHeight="1">
      <c r="A33" s="296" t="s">
        <v>39</v>
      </c>
      <c r="B33" s="287"/>
      <c r="C33" s="297">
        <v>8575</v>
      </c>
      <c r="D33" s="297">
        <v>10815</v>
      </c>
      <c r="E33" s="297">
        <f>SUM(E6,E23)</f>
        <v>11896</v>
      </c>
      <c r="F33" s="47"/>
      <c r="G33" s="47"/>
    </row>
  </sheetData>
  <sheetProtection/>
  <mergeCells count="6">
    <mergeCell ref="A2:G2"/>
    <mergeCell ref="A4:B4"/>
    <mergeCell ref="E4:G4"/>
    <mergeCell ref="A33:B33"/>
    <mergeCell ref="C4:C5"/>
    <mergeCell ref="D4:D5"/>
  </mergeCells>
  <printOptions horizontalCentered="1"/>
  <pageMargins left="0.47152777777777777" right="0.47152777777777777" top="0.19652777777777777" bottom="0.07777777777777778" header="0" footer="0"/>
  <pageSetup fitToWidth="0" fitToHeight="1" horizontalDpi="600" verticalDpi="600" orientation="landscape" paperSize="9" scale="69"/>
</worksheet>
</file>

<file path=xl/worksheets/sheet10.xml><?xml version="1.0" encoding="utf-8"?>
<worksheet xmlns="http://schemas.openxmlformats.org/spreadsheetml/2006/main" xmlns:r="http://schemas.openxmlformats.org/officeDocument/2006/relationships">
  <dimension ref="A1:E14"/>
  <sheetViews>
    <sheetView showGridLines="0" showZeros="0" workbookViewId="0" topLeftCell="A1">
      <selection activeCell="B30" sqref="B30"/>
    </sheetView>
  </sheetViews>
  <sheetFormatPr defaultColWidth="9.125" defaultRowHeight="14.25"/>
  <cols>
    <col min="1" max="1" width="36.625" style="192" customWidth="1"/>
    <col min="2" max="5" width="18.875" style="192" customWidth="1"/>
    <col min="6" max="16384" width="9.125" style="193" customWidth="1"/>
  </cols>
  <sheetData>
    <row r="1" spans="1:5" s="191" customFormat="1" ht="33.75" customHeight="1">
      <c r="A1" s="202" t="s">
        <v>1152</v>
      </c>
      <c r="B1" s="202"/>
      <c r="C1" s="202"/>
      <c r="D1" s="202"/>
      <c r="E1" s="202"/>
    </row>
    <row r="2" spans="1:5" s="191" customFormat="1" ht="16.5" customHeight="1">
      <c r="A2" s="203"/>
      <c r="B2" s="203"/>
      <c r="C2" s="203"/>
      <c r="D2" s="203"/>
      <c r="E2" s="203"/>
    </row>
    <row r="3" spans="1:5" s="191" customFormat="1" ht="16.5" customHeight="1">
      <c r="A3" s="204" t="s">
        <v>1025</v>
      </c>
      <c r="B3" s="204"/>
      <c r="C3" s="204"/>
      <c r="D3" s="204"/>
      <c r="E3" s="204"/>
    </row>
    <row r="4" spans="1:5" s="191" customFormat="1" ht="16.5" customHeight="1">
      <c r="A4" s="196" t="s">
        <v>1153</v>
      </c>
      <c r="B4" s="197" t="s">
        <v>1154</v>
      </c>
      <c r="C4" s="196" t="s">
        <v>1108</v>
      </c>
      <c r="D4" s="196" t="s">
        <v>1106</v>
      </c>
      <c r="E4" s="196" t="s">
        <v>1155</v>
      </c>
    </row>
    <row r="5" spans="1:5" s="191" customFormat="1" ht="16.5" customHeight="1">
      <c r="A5" s="196"/>
      <c r="B5" s="199" t="s">
        <v>6</v>
      </c>
      <c r="C5" s="196"/>
      <c r="D5" s="196"/>
      <c r="E5" s="196"/>
    </row>
    <row r="6" spans="1:5" s="191" customFormat="1" ht="16.5" customHeight="1">
      <c r="A6" s="200" t="s">
        <v>1156</v>
      </c>
      <c r="B6" s="201">
        <v>0</v>
      </c>
      <c r="C6" s="201">
        <v>0</v>
      </c>
      <c r="D6" s="201">
        <v>0</v>
      </c>
      <c r="E6" s="201">
        <v>0</v>
      </c>
    </row>
    <row r="7" spans="1:5" s="191" customFormat="1" ht="16.5" customHeight="1">
      <c r="A7" s="200" t="s">
        <v>1157</v>
      </c>
      <c r="B7" s="201">
        <v>0</v>
      </c>
      <c r="C7" s="201">
        <v>0</v>
      </c>
      <c r="D7" s="201">
        <v>0</v>
      </c>
      <c r="E7" s="201">
        <v>0</v>
      </c>
    </row>
    <row r="8" spans="1:5" s="191" customFormat="1" ht="16.5" customHeight="1">
      <c r="A8" s="200" t="s">
        <v>1158</v>
      </c>
      <c r="B8" s="201">
        <v>0</v>
      </c>
      <c r="C8" s="201">
        <v>0</v>
      </c>
      <c r="D8" s="201">
        <v>0</v>
      </c>
      <c r="E8" s="201">
        <v>0</v>
      </c>
    </row>
    <row r="9" spans="1:5" s="191" customFormat="1" ht="16.5" customHeight="1">
      <c r="A9" s="200" t="s">
        <v>1159</v>
      </c>
      <c r="B9" s="201">
        <v>0</v>
      </c>
      <c r="C9" s="201">
        <v>0</v>
      </c>
      <c r="D9" s="201">
        <v>0</v>
      </c>
      <c r="E9" s="201">
        <v>0</v>
      </c>
    </row>
    <row r="10" spans="1:5" s="191" customFormat="1" ht="16.5" customHeight="1">
      <c r="A10" s="200" t="s">
        <v>1160</v>
      </c>
      <c r="B10" s="201">
        <v>0</v>
      </c>
      <c r="C10" s="201">
        <v>0</v>
      </c>
      <c r="D10" s="201">
        <v>0</v>
      </c>
      <c r="E10" s="201">
        <v>0</v>
      </c>
    </row>
    <row r="11" spans="1:5" s="191" customFormat="1" ht="16.5" customHeight="1">
      <c r="A11" s="200" t="s">
        <v>1161</v>
      </c>
      <c r="B11" s="201">
        <v>0</v>
      </c>
      <c r="C11" s="201">
        <v>0</v>
      </c>
      <c r="D11" s="201">
        <v>0</v>
      </c>
      <c r="E11" s="201">
        <v>0</v>
      </c>
    </row>
    <row r="12" spans="1:5" s="191" customFormat="1" ht="16.5" customHeight="1">
      <c r="A12" s="200" t="s">
        <v>1162</v>
      </c>
      <c r="B12" s="201">
        <v>0</v>
      </c>
      <c r="C12" s="201">
        <v>0</v>
      </c>
      <c r="D12" s="201">
        <v>0</v>
      </c>
      <c r="E12" s="201">
        <v>0</v>
      </c>
    </row>
    <row r="13" spans="1:5" s="191" customFormat="1" ht="16.5" customHeight="1">
      <c r="A13" s="200" t="s">
        <v>1163</v>
      </c>
      <c r="B13" s="201">
        <v>0</v>
      </c>
      <c r="C13" s="201">
        <v>0</v>
      </c>
      <c r="D13" s="201">
        <v>0</v>
      </c>
      <c r="E13" s="201">
        <v>0</v>
      </c>
    </row>
    <row r="14" spans="1:5" s="191" customFormat="1" ht="16.5" customHeight="1">
      <c r="A14" s="196" t="s">
        <v>1164</v>
      </c>
      <c r="B14" s="201">
        <v>0</v>
      </c>
      <c r="C14" s="201">
        <v>0</v>
      </c>
      <c r="D14" s="201">
        <v>0</v>
      </c>
      <c r="E14" s="201">
        <v>0</v>
      </c>
    </row>
    <row r="15" s="191" customFormat="1" ht="14.25"/>
  </sheetData>
  <sheetProtection/>
  <mergeCells count="7">
    <mergeCell ref="A1:E1"/>
    <mergeCell ref="A2:E2"/>
    <mergeCell ref="A3:E3"/>
    <mergeCell ref="A4:A5"/>
    <mergeCell ref="C4:C5"/>
    <mergeCell ref="D4:D5"/>
    <mergeCell ref="E4:E5"/>
  </mergeCells>
  <printOptions/>
  <pageMargins left="1.1805555555555556" right="0.7868055555555555" top="1.9680555555555554" bottom="0.39305555555555555" header="0.39305555555555555" footer="0.39305555555555555"/>
  <pageSetup firstPageNumber="0" useFirstPageNumber="1" horizontalDpi="180" verticalDpi="180" orientation="landscape" pageOrder="overThenDown" paperSize="12"/>
  <headerFooter scaleWithDoc="0" alignWithMargins="0">
    <oddFooter>&amp;CPage &amp;P</oddFooter>
  </headerFooter>
</worksheet>
</file>

<file path=xl/worksheets/sheet11.xml><?xml version="1.0" encoding="utf-8"?>
<worksheet xmlns="http://schemas.openxmlformats.org/spreadsheetml/2006/main" xmlns:r="http://schemas.openxmlformats.org/officeDocument/2006/relationships">
  <dimension ref="A1:F14"/>
  <sheetViews>
    <sheetView showGridLines="0" showZeros="0" workbookViewId="0" topLeftCell="A1">
      <selection activeCell="E15" sqref="E15"/>
    </sheetView>
  </sheetViews>
  <sheetFormatPr defaultColWidth="9.125" defaultRowHeight="14.25"/>
  <cols>
    <col min="1" max="1" width="36.625" style="192" customWidth="1"/>
    <col min="2" max="5" width="18.25390625" style="192" customWidth="1"/>
    <col min="6" max="6" width="18.875" style="192" customWidth="1"/>
    <col min="7" max="16384" width="9.125" style="193" customWidth="1"/>
  </cols>
  <sheetData>
    <row r="1" spans="1:6" s="191" customFormat="1" ht="33.75" customHeight="1">
      <c r="A1" s="194"/>
      <c r="B1" s="194" t="s">
        <v>1165</v>
      </c>
      <c r="C1" s="194"/>
      <c r="D1" s="194"/>
      <c r="E1" s="194"/>
      <c r="F1" s="194"/>
    </row>
    <row r="2" spans="1:6" s="191" customFormat="1" ht="16.5" customHeight="1">
      <c r="A2" s="195"/>
      <c r="B2" s="195"/>
      <c r="C2" s="195"/>
      <c r="D2" s="195"/>
      <c r="E2" s="195"/>
      <c r="F2" s="195"/>
    </row>
    <row r="3" spans="1:6" s="191" customFormat="1" ht="16.5" customHeight="1">
      <c r="A3" s="195" t="s">
        <v>2</v>
      </c>
      <c r="B3" s="195"/>
      <c r="C3" s="195"/>
      <c r="D3" s="195"/>
      <c r="E3" s="195"/>
      <c r="F3" s="195"/>
    </row>
    <row r="4" spans="1:6" s="191" customFormat="1" ht="16.5" customHeight="1">
      <c r="A4" s="196" t="s">
        <v>1153</v>
      </c>
      <c r="B4" s="197" t="s">
        <v>1166</v>
      </c>
      <c r="C4" s="196" t="s">
        <v>1167</v>
      </c>
      <c r="D4" s="196" t="s">
        <v>1126</v>
      </c>
      <c r="E4" s="198" t="s">
        <v>1168</v>
      </c>
      <c r="F4" s="196" t="s">
        <v>1131</v>
      </c>
    </row>
    <row r="5" spans="1:6" s="191" customFormat="1" ht="16.5" customHeight="1">
      <c r="A5" s="196"/>
      <c r="B5" s="199" t="s">
        <v>6</v>
      </c>
      <c r="C5" s="196"/>
      <c r="D5" s="196"/>
      <c r="E5" s="198"/>
      <c r="F5" s="196"/>
    </row>
    <row r="6" spans="1:6" s="191" customFormat="1" ht="16.5" customHeight="1">
      <c r="A6" s="200" t="s">
        <v>1169</v>
      </c>
      <c r="B6" s="201">
        <v>0</v>
      </c>
      <c r="C6" s="201">
        <v>0</v>
      </c>
      <c r="D6" s="201">
        <v>0</v>
      </c>
      <c r="E6" s="201">
        <v>0</v>
      </c>
      <c r="F6" s="201">
        <v>0</v>
      </c>
    </row>
    <row r="7" spans="1:6" s="191" customFormat="1" ht="16.5" customHeight="1">
      <c r="A7" s="200" t="s">
        <v>1170</v>
      </c>
      <c r="B7" s="201">
        <v>0</v>
      </c>
      <c r="C7" s="201">
        <v>0</v>
      </c>
      <c r="D7" s="201">
        <v>0</v>
      </c>
      <c r="E7" s="201">
        <v>0</v>
      </c>
      <c r="F7" s="201">
        <v>0</v>
      </c>
    </row>
    <row r="8" spans="1:6" s="191" customFormat="1" ht="16.5" customHeight="1">
      <c r="A8" s="200" t="s">
        <v>1171</v>
      </c>
      <c r="B8" s="201">
        <v>0</v>
      </c>
      <c r="C8" s="201">
        <v>0</v>
      </c>
      <c r="D8" s="201">
        <v>0</v>
      </c>
      <c r="E8" s="201">
        <v>0</v>
      </c>
      <c r="F8" s="201">
        <v>0</v>
      </c>
    </row>
    <row r="9" spans="1:6" s="191" customFormat="1" ht="16.5" customHeight="1">
      <c r="A9" s="200" t="s">
        <v>1172</v>
      </c>
      <c r="B9" s="201">
        <v>0</v>
      </c>
      <c r="C9" s="201">
        <v>0</v>
      </c>
      <c r="D9" s="201">
        <v>0</v>
      </c>
      <c r="E9" s="201">
        <v>0</v>
      </c>
      <c r="F9" s="201">
        <v>0</v>
      </c>
    </row>
    <row r="10" spans="1:6" s="191" customFormat="1" ht="16.5" customHeight="1">
      <c r="A10" s="200" t="s">
        <v>1173</v>
      </c>
      <c r="B10" s="201">
        <v>0</v>
      </c>
      <c r="C10" s="201">
        <v>0</v>
      </c>
      <c r="D10" s="201">
        <v>0</v>
      </c>
      <c r="E10" s="201">
        <v>0</v>
      </c>
      <c r="F10" s="201">
        <v>0</v>
      </c>
    </row>
    <row r="11" spans="1:6" s="191" customFormat="1" ht="16.5" customHeight="1">
      <c r="A11" s="200" t="s">
        <v>1174</v>
      </c>
      <c r="B11" s="201">
        <v>0</v>
      </c>
      <c r="C11" s="201">
        <v>0</v>
      </c>
      <c r="D11" s="201">
        <v>0</v>
      </c>
      <c r="E11" s="201">
        <v>0</v>
      </c>
      <c r="F11" s="201">
        <v>0</v>
      </c>
    </row>
    <row r="12" spans="1:6" s="191" customFormat="1" ht="16.5" customHeight="1">
      <c r="A12" s="200" t="s">
        <v>1175</v>
      </c>
      <c r="B12" s="201">
        <v>0</v>
      </c>
      <c r="C12" s="201">
        <v>0</v>
      </c>
      <c r="D12" s="201">
        <v>0</v>
      </c>
      <c r="E12" s="201">
        <v>0</v>
      </c>
      <c r="F12" s="201">
        <v>0</v>
      </c>
    </row>
    <row r="13" spans="1:6" s="191" customFormat="1" ht="16.5" customHeight="1">
      <c r="A13" s="200" t="s">
        <v>1176</v>
      </c>
      <c r="B13" s="201">
        <v>0</v>
      </c>
      <c r="C13" s="201">
        <v>0</v>
      </c>
      <c r="D13" s="201">
        <v>0</v>
      </c>
      <c r="E13" s="201">
        <v>0</v>
      </c>
      <c r="F13" s="201">
        <v>0</v>
      </c>
    </row>
    <row r="14" spans="1:6" s="191" customFormat="1" ht="16.5" customHeight="1">
      <c r="A14" s="196" t="s">
        <v>1177</v>
      </c>
      <c r="B14" s="201">
        <v>0</v>
      </c>
      <c r="C14" s="201">
        <v>0</v>
      </c>
      <c r="D14" s="201">
        <v>0</v>
      </c>
      <c r="E14" s="201">
        <v>0</v>
      </c>
      <c r="F14" s="201">
        <v>0</v>
      </c>
    </row>
    <row r="15" s="191" customFormat="1" ht="14.25"/>
  </sheetData>
  <sheetProtection/>
  <mergeCells count="7">
    <mergeCell ref="A2:F2"/>
    <mergeCell ref="A3:F3"/>
    <mergeCell ref="A4:A5"/>
    <mergeCell ref="C4:C5"/>
    <mergeCell ref="D4:D5"/>
    <mergeCell ref="E4:E5"/>
    <mergeCell ref="F4:F5"/>
  </mergeCells>
  <printOptions/>
  <pageMargins left="1.1805555555555556" right="0.7868055555555555" top="1.9680555555555554" bottom="0.39305555555555555" header="0.39305555555555555" footer="0.39305555555555555"/>
  <pageSetup firstPageNumber="0" useFirstPageNumber="1" horizontalDpi="180" verticalDpi="180" orientation="landscape" pageOrder="overThenDown" paperSize="12"/>
  <headerFooter scaleWithDoc="0" alignWithMargins="0">
    <oddFooter>&amp;CPage &amp;P</oddFooter>
  </headerFooter>
</worksheet>
</file>

<file path=xl/worksheets/sheet12.xml><?xml version="1.0" encoding="utf-8"?>
<worksheet xmlns="http://schemas.openxmlformats.org/spreadsheetml/2006/main" xmlns:r="http://schemas.openxmlformats.org/officeDocument/2006/relationships">
  <dimension ref="A1:C11"/>
  <sheetViews>
    <sheetView workbookViewId="0" topLeftCell="A1">
      <selection activeCell="D8" sqref="D8"/>
    </sheetView>
  </sheetViews>
  <sheetFormatPr defaultColWidth="9.00390625" defaultRowHeight="14.25"/>
  <cols>
    <col min="1" max="1" width="31.875" style="0" customWidth="1"/>
    <col min="2" max="2" width="19.875" style="0" customWidth="1"/>
    <col min="3" max="3" width="16.875" style="0" customWidth="1"/>
  </cols>
  <sheetData>
    <row r="1" spans="1:3" ht="37.5" customHeight="1">
      <c r="A1" s="186" t="s">
        <v>1178</v>
      </c>
      <c r="B1" s="186"/>
      <c r="C1" s="186"/>
    </row>
    <row r="3" ht="14.25">
      <c r="C3" s="187" t="s">
        <v>2</v>
      </c>
    </row>
    <row r="5" spans="1:3" ht="51.75" customHeight="1">
      <c r="A5" s="188" t="s">
        <v>1179</v>
      </c>
      <c r="B5" s="189" t="s">
        <v>1180</v>
      </c>
      <c r="C5" s="189" t="s">
        <v>1181</v>
      </c>
    </row>
    <row r="6" spans="1:3" ht="51.75" customHeight="1">
      <c r="A6" s="189" t="s">
        <v>1182</v>
      </c>
      <c r="B6" s="189">
        <v>105</v>
      </c>
      <c r="C6" s="190"/>
    </row>
    <row r="7" spans="1:3" ht="51.75" customHeight="1">
      <c r="A7" s="190" t="s">
        <v>1183</v>
      </c>
      <c r="B7" s="189" t="s">
        <v>1184</v>
      </c>
      <c r="C7" s="190"/>
    </row>
    <row r="8" spans="1:3" ht="51.75" customHeight="1">
      <c r="A8" s="190" t="s">
        <v>1185</v>
      </c>
      <c r="B8" s="189">
        <v>20</v>
      </c>
      <c r="C8" s="190"/>
    </row>
    <row r="9" spans="1:3" ht="51.75" customHeight="1">
      <c r="A9" s="190" t="s">
        <v>1186</v>
      </c>
      <c r="B9" s="189">
        <v>85</v>
      </c>
      <c r="C9" s="190"/>
    </row>
    <row r="10" spans="1:3" ht="51.75" customHeight="1">
      <c r="A10" s="190" t="s">
        <v>1187</v>
      </c>
      <c r="B10" s="189" t="s">
        <v>1184</v>
      </c>
      <c r="C10" s="190"/>
    </row>
    <row r="11" spans="1:3" ht="51.75" customHeight="1">
      <c r="A11" s="190" t="s">
        <v>1188</v>
      </c>
      <c r="B11" s="189">
        <v>85</v>
      </c>
      <c r="C11" s="190"/>
    </row>
  </sheetData>
  <sheetProtection/>
  <mergeCells count="1">
    <mergeCell ref="A1:C1"/>
  </mergeCells>
  <printOptions/>
  <pageMargins left="1.4395833333333334" right="0.6986111111111111" top="1.1298611111111112" bottom="0.75" header="0.3" footer="0.3"/>
  <pageSetup horizontalDpi="180" verticalDpi="180" orientation="portrait" paperSize="9"/>
</worksheet>
</file>

<file path=xl/worksheets/sheet13.xml><?xml version="1.0" encoding="utf-8"?>
<worksheet xmlns="http://schemas.openxmlformats.org/spreadsheetml/2006/main" xmlns:r="http://schemas.openxmlformats.org/officeDocument/2006/relationships">
  <sheetPr>
    <tabColor indexed="51"/>
    <pageSetUpPr fitToPage="1"/>
  </sheetPr>
  <dimension ref="A1:L101"/>
  <sheetViews>
    <sheetView showGridLines="0" zoomScale="85" zoomScaleNormal="85" workbookViewId="0" topLeftCell="A1">
      <pane ySplit="6" topLeftCell="A83" activePane="bottomLeft" state="frozen"/>
      <selection pane="bottomLeft" activeCell="I102" sqref="I102"/>
    </sheetView>
  </sheetViews>
  <sheetFormatPr defaultColWidth="9.00390625" defaultRowHeight="14.25"/>
  <cols>
    <col min="1" max="1" width="49.25390625" style="151" customWidth="1"/>
    <col min="2" max="3" width="10.50390625" style="151" customWidth="1"/>
    <col min="4" max="4" width="10.50390625" style="152" customWidth="1"/>
    <col min="5" max="6" width="10.50390625" style="151" customWidth="1"/>
    <col min="7" max="7" width="49.25390625" style="151" customWidth="1"/>
    <col min="8" max="12" width="10.125" style="151" customWidth="1"/>
    <col min="13" max="16384" width="9.00390625" style="151" customWidth="1"/>
  </cols>
  <sheetData>
    <row r="1" spans="1:4" ht="18" customHeight="1">
      <c r="A1" s="153" t="s">
        <v>1189</v>
      </c>
      <c r="B1" s="153"/>
      <c r="C1" s="153"/>
      <c r="D1" s="154"/>
    </row>
    <row r="2" spans="1:12" s="149" customFormat="1" ht="22.5">
      <c r="A2" s="155" t="s">
        <v>1190</v>
      </c>
      <c r="B2" s="155"/>
      <c r="C2" s="155"/>
      <c r="D2" s="155"/>
      <c r="E2" s="155"/>
      <c r="F2" s="155"/>
      <c r="G2" s="155"/>
      <c r="H2" s="155"/>
      <c r="I2" s="155"/>
      <c r="J2" s="155"/>
      <c r="K2" s="155"/>
      <c r="L2" s="155"/>
    </row>
    <row r="3" ht="20.25" customHeight="1">
      <c r="L3" s="174" t="s">
        <v>2</v>
      </c>
    </row>
    <row r="4" spans="1:12" ht="31.5" customHeight="1">
      <c r="A4" s="156" t="s">
        <v>1191</v>
      </c>
      <c r="B4" s="157"/>
      <c r="C4" s="157"/>
      <c r="D4" s="157"/>
      <c r="E4" s="157"/>
      <c r="F4" s="158"/>
      <c r="G4" s="156" t="s">
        <v>1192</v>
      </c>
      <c r="H4" s="157"/>
      <c r="I4" s="157"/>
      <c r="J4" s="157"/>
      <c r="K4" s="157"/>
      <c r="L4" s="158"/>
    </row>
    <row r="5" spans="1:12" ht="21.75" customHeight="1">
      <c r="A5" s="159" t="s">
        <v>3</v>
      </c>
      <c r="B5" s="38" t="s">
        <v>4</v>
      </c>
      <c r="C5" s="38" t="s">
        <v>5</v>
      </c>
      <c r="D5" s="57" t="s">
        <v>6</v>
      </c>
      <c r="E5" s="57"/>
      <c r="F5" s="57"/>
      <c r="G5" s="160" t="s">
        <v>3</v>
      </c>
      <c r="H5" s="38" t="s">
        <v>4</v>
      </c>
      <c r="I5" s="38" t="s">
        <v>5</v>
      </c>
      <c r="J5" s="57" t="s">
        <v>6</v>
      </c>
      <c r="K5" s="57"/>
      <c r="L5" s="57"/>
    </row>
    <row r="6" spans="1:12" ht="45.75" customHeight="1">
      <c r="A6" s="161"/>
      <c r="B6" s="41"/>
      <c r="C6" s="41"/>
      <c r="D6" s="57" t="s">
        <v>9</v>
      </c>
      <c r="E6" s="58" t="s">
        <v>10</v>
      </c>
      <c r="F6" s="58" t="s">
        <v>11</v>
      </c>
      <c r="G6" s="160"/>
      <c r="H6" s="41"/>
      <c r="I6" s="41"/>
      <c r="J6" s="57" t="s">
        <v>9</v>
      </c>
      <c r="K6" s="58" t="s">
        <v>10</v>
      </c>
      <c r="L6" s="58" t="s">
        <v>11</v>
      </c>
    </row>
    <row r="7" spans="1:12" ht="19.5" customHeight="1">
      <c r="A7" s="98" t="s">
        <v>1193</v>
      </c>
      <c r="B7" s="98">
        <v>8575</v>
      </c>
      <c r="C7" s="98">
        <v>10815</v>
      </c>
      <c r="D7" s="162">
        <v>11896</v>
      </c>
      <c r="E7" s="98"/>
      <c r="F7" s="163"/>
      <c r="G7" s="98" t="s">
        <v>1194</v>
      </c>
      <c r="H7" s="98">
        <v>40558</v>
      </c>
      <c r="I7" s="98">
        <v>46164</v>
      </c>
      <c r="J7" s="162">
        <v>48822</v>
      </c>
      <c r="K7" s="98"/>
      <c r="L7" s="163"/>
    </row>
    <row r="8" spans="1:12" ht="19.5" customHeight="1">
      <c r="A8" s="164" t="s">
        <v>1195</v>
      </c>
      <c r="B8" s="164">
        <v>31983</v>
      </c>
      <c r="C8" s="164">
        <v>34934</v>
      </c>
      <c r="D8" s="165">
        <f>D9+D78+D81+D82+D83+D87+D88+D89+D94+D95+D96</f>
        <v>38609</v>
      </c>
      <c r="E8" s="98"/>
      <c r="F8" s="163"/>
      <c r="G8" s="164" t="s">
        <v>1196</v>
      </c>
      <c r="H8" s="164"/>
      <c r="I8" s="164">
        <v>1839</v>
      </c>
      <c r="J8" s="165">
        <f>J9+J83+J84+J85+J86+J87+J88+J89+J94+J95+J96</f>
        <v>1683</v>
      </c>
      <c r="K8" s="98"/>
      <c r="L8" s="163"/>
    </row>
    <row r="9" spans="1:12" ht="19.5" customHeight="1">
      <c r="A9" s="166" t="s">
        <v>1197</v>
      </c>
      <c r="B9" s="166">
        <v>23081</v>
      </c>
      <c r="C9" s="166">
        <v>34934</v>
      </c>
      <c r="D9" s="71">
        <f>D10+D17+D53</f>
        <v>30861</v>
      </c>
      <c r="E9" s="98"/>
      <c r="F9" s="163"/>
      <c r="G9" s="166" t="s">
        <v>1198</v>
      </c>
      <c r="H9" s="166"/>
      <c r="I9" s="166"/>
      <c r="J9" s="71">
        <f>J10+J11</f>
        <v>1683</v>
      </c>
      <c r="K9" s="98"/>
      <c r="L9" s="163"/>
    </row>
    <row r="10" spans="1:12" ht="19.5" customHeight="1">
      <c r="A10" s="166" t="s">
        <v>1199</v>
      </c>
      <c r="B10" s="166"/>
      <c r="C10" s="166">
        <v>1617</v>
      </c>
      <c r="D10" s="71">
        <f>SUM(D11:D16)</f>
        <v>1617</v>
      </c>
      <c r="E10" s="98"/>
      <c r="F10" s="163"/>
      <c r="G10" s="166" t="s">
        <v>1200</v>
      </c>
      <c r="H10" s="166"/>
      <c r="I10" s="166">
        <v>1839</v>
      </c>
      <c r="J10" s="71">
        <v>1683</v>
      </c>
      <c r="K10" s="98"/>
      <c r="L10" s="163"/>
    </row>
    <row r="11" spans="1:12" ht="19.5" customHeight="1">
      <c r="A11" s="64" t="s">
        <v>1201</v>
      </c>
      <c r="B11" s="64"/>
      <c r="C11" s="64">
        <v>176</v>
      </c>
      <c r="D11" s="71">
        <v>176</v>
      </c>
      <c r="E11" s="98"/>
      <c r="F11" s="163"/>
      <c r="G11" s="166" t="s">
        <v>1202</v>
      </c>
      <c r="H11" s="166"/>
      <c r="I11" s="166"/>
      <c r="J11" s="71"/>
      <c r="K11" s="98"/>
      <c r="L11" s="163"/>
    </row>
    <row r="12" spans="1:12" ht="19.5" customHeight="1">
      <c r="A12" s="64" t="s">
        <v>1203</v>
      </c>
      <c r="B12" s="64"/>
      <c r="C12" s="64"/>
      <c r="D12" s="71"/>
      <c r="E12" s="98"/>
      <c r="F12" s="163"/>
      <c r="G12" s="166"/>
      <c r="H12" s="166"/>
      <c r="I12" s="166"/>
      <c r="J12" s="71"/>
      <c r="K12" s="166"/>
      <c r="L12" s="163"/>
    </row>
    <row r="13" spans="1:12" ht="19.5" customHeight="1">
      <c r="A13" s="64" t="s">
        <v>1204</v>
      </c>
      <c r="B13" s="64"/>
      <c r="C13" s="64">
        <v>1441</v>
      </c>
      <c r="D13" s="71">
        <v>1441</v>
      </c>
      <c r="E13" s="98"/>
      <c r="F13" s="163"/>
      <c r="G13" s="166" t="s">
        <v>38</v>
      </c>
      <c r="H13" s="166"/>
      <c r="I13" s="166"/>
      <c r="J13" s="71"/>
      <c r="K13" s="166"/>
      <c r="L13" s="163"/>
    </row>
    <row r="14" spans="1:12" ht="19.5" customHeight="1">
      <c r="A14" s="64" t="s">
        <v>1205</v>
      </c>
      <c r="B14" s="64"/>
      <c r="C14" s="64"/>
      <c r="D14" s="71"/>
      <c r="E14" s="98"/>
      <c r="F14" s="163"/>
      <c r="G14" s="166" t="s">
        <v>38</v>
      </c>
      <c r="H14" s="166"/>
      <c r="I14" s="166"/>
      <c r="J14" s="71"/>
      <c r="K14" s="166"/>
      <c r="L14" s="163"/>
    </row>
    <row r="15" spans="1:12" ht="19.5" customHeight="1">
      <c r="A15" s="64" t="s">
        <v>1206</v>
      </c>
      <c r="B15" s="64"/>
      <c r="C15" s="64"/>
      <c r="D15" s="71"/>
      <c r="E15" s="98"/>
      <c r="F15" s="163"/>
      <c r="G15" s="166" t="s">
        <v>38</v>
      </c>
      <c r="H15" s="166"/>
      <c r="I15" s="166"/>
      <c r="J15" s="71"/>
      <c r="K15" s="166"/>
      <c r="L15" s="163"/>
    </row>
    <row r="16" spans="1:12" ht="19.5" customHeight="1">
      <c r="A16" s="64" t="s">
        <v>1207</v>
      </c>
      <c r="B16" s="64"/>
      <c r="C16" s="64"/>
      <c r="D16" s="71"/>
      <c r="E16" s="98"/>
      <c r="F16" s="163"/>
      <c r="G16" s="166" t="s">
        <v>38</v>
      </c>
      <c r="H16" s="166"/>
      <c r="I16" s="166"/>
      <c r="J16" s="71"/>
      <c r="K16" s="166"/>
      <c r="L16" s="163"/>
    </row>
    <row r="17" spans="1:12" ht="19.5" customHeight="1">
      <c r="A17" s="64" t="s">
        <v>1208</v>
      </c>
      <c r="B17" s="64">
        <v>23081</v>
      </c>
      <c r="C17" s="64">
        <v>33158</v>
      </c>
      <c r="D17" s="71">
        <f>SUM(D18:D52)</f>
        <v>29244</v>
      </c>
      <c r="E17" s="98"/>
      <c r="F17" s="163"/>
      <c r="G17" s="166" t="s">
        <v>38</v>
      </c>
      <c r="H17" s="166"/>
      <c r="I17" s="166"/>
      <c r="J17" s="71"/>
      <c r="K17" s="166"/>
      <c r="L17" s="163"/>
    </row>
    <row r="18" spans="1:12" ht="19.5" customHeight="1">
      <c r="A18" s="64" t="s">
        <v>1209</v>
      </c>
      <c r="B18" s="64"/>
      <c r="C18" s="64"/>
      <c r="D18" s="71"/>
      <c r="E18" s="98"/>
      <c r="F18" s="163"/>
      <c r="G18" s="166" t="s">
        <v>38</v>
      </c>
      <c r="H18" s="166"/>
      <c r="I18" s="166"/>
      <c r="J18" s="71"/>
      <c r="K18" s="166"/>
      <c r="L18" s="163"/>
    </row>
    <row r="19" spans="1:12" ht="19.5" customHeight="1">
      <c r="A19" s="167" t="s">
        <v>1210</v>
      </c>
      <c r="B19" s="167"/>
      <c r="C19" s="167">
        <v>2399</v>
      </c>
      <c r="D19" s="168">
        <v>18998</v>
      </c>
      <c r="E19" s="98"/>
      <c r="F19" s="163"/>
      <c r="G19" s="166" t="s">
        <v>38</v>
      </c>
      <c r="H19" s="166"/>
      <c r="I19" s="166"/>
      <c r="J19" s="71"/>
      <c r="K19" s="166"/>
      <c r="L19" s="163"/>
    </row>
    <row r="20" spans="1:12" ht="19.5" customHeight="1">
      <c r="A20" s="169" t="s">
        <v>1211</v>
      </c>
      <c r="B20" s="169">
        <v>7555</v>
      </c>
      <c r="C20" s="169">
        <v>2185</v>
      </c>
      <c r="D20" s="170">
        <v>2185</v>
      </c>
      <c r="E20" s="98"/>
      <c r="F20" s="163"/>
      <c r="G20" s="166" t="s">
        <v>38</v>
      </c>
      <c r="H20" s="166"/>
      <c r="I20" s="166"/>
      <c r="J20" s="71"/>
      <c r="K20" s="166"/>
      <c r="L20" s="163"/>
    </row>
    <row r="21" spans="1:12" ht="19.5" customHeight="1">
      <c r="A21" s="169" t="s">
        <v>1212</v>
      </c>
      <c r="B21" s="169"/>
      <c r="C21" s="169">
        <v>13490</v>
      </c>
      <c r="D21" s="170">
        <v>16</v>
      </c>
      <c r="E21" s="98"/>
      <c r="F21" s="163"/>
      <c r="G21" s="166" t="s">
        <v>38</v>
      </c>
      <c r="H21" s="166"/>
      <c r="I21" s="166"/>
      <c r="J21" s="71"/>
      <c r="K21" s="166"/>
      <c r="L21" s="163"/>
    </row>
    <row r="22" spans="1:12" ht="19.5" customHeight="1">
      <c r="A22" s="169" t="s">
        <v>1213</v>
      </c>
      <c r="B22" s="169"/>
      <c r="C22" s="169"/>
      <c r="D22" s="170"/>
      <c r="E22" s="98"/>
      <c r="F22" s="163"/>
      <c r="G22" s="166" t="s">
        <v>38</v>
      </c>
      <c r="H22" s="166"/>
      <c r="I22" s="166"/>
      <c r="J22" s="71"/>
      <c r="K22" s="166"/>
      <c r="L22" s="163"/>
    </row>
    <row r="23" spans="1:12" ht="19.5" customHeight="1">
      <c r="A23" s="169" t="s">
        <v>1214</v>
      </c>
      <c r="B23" s="169"/>
      <c r="C23" s="169"/>
      <c r="D23" s="170"/>
      <c r="E23" s="98"/>
      <c r="F23" s="163"/>
      <c r="G23" s="166" t="s">
        <v>38</v>
      </c>
      <c r="H23" s="166"/>
      <c r="I23" s="166"/>
      <c r="J23" s="71"/>
      <c r="K23" s="166"/>
      <c r="L23" s="163"/>
    </row>
    <row r="24" spans="1:12" ht="19.5" customHeight="1">
      <c r="A24" s="169" t="s">
        <v>1215</v>
      </c>
      <c r="B24" s="169">
        <v>1626</v>
      </c>
      <c r="C24" s="169">
        <v>1691</v>
      </c>
      <c r="D24" s="170">
        <v>1663</v>
      </c>
      <c r="E24" s="98"/>
      <c r="F24" s="163"/>
      <c r="G24" s="169" t="s">
        <v>38</v>
      </c>
      <c r="H24" s="169"/>
      <c r="I24" s="169"/>
      <c r="J24" s="170"/>
      <c r="K24" s="169"/>
      <c r="L24" s="163"/>
    </row>
    <row r="25" spans="1:12" ht="19.5" customHeight="1">
      <c r="A25" s="169" t="s">
        <v>1216</v>
      </c>
      <c r="B25" s="169"/>
      <c r="C25" s="169"/>
      <c r="D25" s="170"/>
      <c r="E25" s="98"/>
      <c r="F25" s="163"/>
      <c r="G25" s="169" t="s">
        <v>38</v>
      </c>
      <c r="H25" s="169"/>
      <c r="I25" s="169"/>
      <c r="J25" s="170"/>
      <c r="K25" s="169"/>
      <c r="L25" s="163"/>
    </row>
    <row r="26" spans="1:12" ht="19.5" customHeight="1">
      <c r="A26" s="169" t="s">
        <v>1217</v>
      </c>
      <c r="B26" s="169">
        <v>13900</v>
      </c>
      <c r="C26" s="169">
        <v>1195</v>
      </c>
      <c r="D26" s="170">
        <v>6382</v>
      </c>
      <c r="E26" s="98"/>
      <c r="F26" s="163"/>
      <c r="G26" s="167" t="s">
        <v>38</v>
      </c>
      <c r="H26" s="167"/>
      <c r="I26" s="167"/>
      <c r="J26" s="168"/>
      <c r="K26" s="167"/>
      <c r="L26" s="163"/>
    </row>
    <row r="27" spans="1:12" ht="19.5" customHeight="1">
      <c r="A27" s="169" t="s">
        <v>1218</v>
      </c>
      <c r="B27" s="169"/>
      <c r="C27" s="169"/>
      <c r="D27" s="170"/>
      <c r="E27" s="98"/>
      <c r="F27" s="163"/>
      <c r="G27" s="169" t="s">
        <v>38</v>
      </c>
      <c r="H27" s="169"/>
      <c r="I27" s="169"/>
      <c r="J27" s="170"/>
      <c r="K27" s="169"/>
      <c r="L27" s="163"/>
    </row>
    <row r="28" spans="1:12" ht="19.5" customHeight="1">
      <c r="A28" s="169" t="s">
        <v>1219</v>
      </c>
      <c r="B28" s="169"/>
      <c r="C28" s="169"/>
      <c r="D28" s="170"/>
      <c r="E28" s="98"/>
      <c r="F28" s="163"/>
      <c r="G28" s="169" t="s">
        <v>38</v>
      </c>
      <c r="H28" s="169"/>
      <c r="I28" s="169"/>
      <c r="J28" s="170"/>
      <c r="K28" s="169"/>
      <c r="L28" s="163"/>
    </row>
    <row r="29" spans="1:12" ht="19.5" customHeight="1">
      <c r="A29" s="169" t="s">
        <v>1220</v>
      </c>
      <c r="B29" s="169"/>
      <c r="C29" s="169"/>
      <c r="D29" s="170"/>
      <c r="E29" s="98"/>
      <c r="F29" s="163"/>
      <c r="G29" s="169" t="s">
        <v>38</v>
      </c>
      <c r="H29" s="169"/>
      <c r="I29" s="169"/>
      <c r="J29" s="170"/>
      <c r="K29" s="169"/>
      <c r="L29" s="163"/>
    </row>
    <row r="30" spans="1:12" ht="19.5" customHeight="1">
      <c r="A30" s="171" t="s">
        <v>1221</v>
      </c>
      <c r="B30" s="169"/>
      <c r="C30" s="169"/>
      <c r="D30" s="170"/>
      <c r="E30" s="98"/>
      <c r="F30" s="163"/>
      <c r="G30" s="169" t="s">
        <v>38</v>
      </c>
      <c r="H30" s="169"/>
      <c r="I30" s="169"/>
      <c r="J30" s="170"/>
      <c r="K30" s="169"/>
      <c r="L30" s="163"/>
    </row>
    <row r="31" spans="1:12" ht="19.5" customHeight="1">
      <c r="A31" s="172" t="s">
        <v>1222</v>
      </c>
      <c r="B31" s="172"/>
      <c r="C31" s="172"/>
      <c r="D31" s="173"/>
      <c r="E31" s="98"/>
      <c r="F31" s="163"/>
      <c r="G31" s="169" t="s">
        <v>38</v>
      </c>
      <c r="H31" s="169"/>
      <c r="I31" s="169"/>
      <c r="J31" s="170"/>
      <c r="K31" s="169"/>
      <c r="L31" s="163"/>
    </row>
    <row r="32" spans="1:12" ht="19.5" customHeight="1">
      <c r="A32" s="172" t="s">
        <v>1223</v>
      </c>
      <c r="B32" s="172"/>
      <c r="C32" s="172"/>
      <c r="D32" s="173"/>
      <c r="E32" s="98"/>
      <c r="F32" s="163"/>
      <c r="G32" s="169" t="s">
        <v>38</v>
      </c>
      <c r="H32" s="169"/>
      <c r="I32" s="169"/>
      <c r="J32" s="170"/>
      <c r="K32" s="169"/>
      <c r="L32" s="163"/>
    </row>
    <row r="33" spans="1:12" ht="19.5" customHeight="1">
      <c r="A33" s="172" t="s">
        <v>1224</v>
      </c>
      <c r="B33" s="172"/>
      <c r="C33" s="172"/>
      <c r="D33" s="173"/>
      <c r="E33" s="98"/>
      <c r="F33" s="163"/>
      <c r="G33" s="169" t="s">
        <v>38</v>
      </c>
      <c r="H33" s="169"/>
      <c r="I33" s="169"/>
      <c r="J33" s="170"/>
      <c r="K33" s="169"/>
      <c r="L33" s="163"/>
    </row>
    <row r="34" spans="1:12" ht="19.5" customHeight="1">
      <c r="A34" s="172" t="s">
        <v>1225</v>
      </c>
      <c r="B34" s="172"/>
      <c r="C34" s="172"/>
      <c r="D34" s="173"/>
      <c r="E34" s="98"/>
      <c r="F34" s="163"/>
      <c r="G34" s="169" t="s">
        <v>38</v>
      </c>
      <c r="H34" s="169"/>
      <c r="I34" s="169"/>
      <c r="J34" s="170"/>
      <c r="K34" s="169"/>
      <c r="L34" s="163"/>
    </row>
    <row r="35" spans="1:12" ht="19.5" customHeight="1">
      <c r="A35" s="172" t="s">
        <v>1226</v>
      </c>
      <c r="B35" s="172"/>
      <c r="C35" s="172">
        <v>462</v>
      </c>
      <c r="D35" s="173"/>
      <c r="E35" s="98"/>
      <c r="F35" s="163"/>
      <c r="G35" s="166" t="s">
        <v>38</v>
      </c>
      <c r="H35" s="166"/>
      <c r="I35" s="166"/>
      <c r="J35" s="71"/>
      <c r="K35" s="166"/>
      <c r="L35" s="163"/>
    </row>
    <row r="36" spans="1:12" ht="19.5" customHeight="1">
      <c r="A36" s="172" t="s">
        <v>1227</v>
      </c>
      <c r="B36" s="172"/>
      <c r="C36" s="172"/>
      <c r="D36" s="173"/>
      <c r="E36" s="98"/>
      <c r="F36" s="163"/>
      <c r="G36" s="166" t="s">
        <v>38</v>
      </c>
      <c r="H36" s="166"/>
      <c r="I36" s="166"/>
      <c r="J36" s="71"/>
      <c r="K36" s="166"/>
      <c r="L36" s="163"/>
    </row>
    <row r="37" spans="1:12" ht="19.5" customHeight="1">
      <c r="A37" s="172" t="s">
        <v>1228</v>
      </c>
      <c r="B37" s="172"/>
      <c r="C37" s="172">
        <v>11</v>
      </c>
      <c r="D37" s="173"/>
      <c r="E37" s="98"/>
      <c r="F37" s="163"/>
      <c r="G37" s="166" t="s">
        <v>38</v>
      </c>
      <c r="H37" s="166"/>
      <c r="I37" s="166"/>
      <c r="J37" s="71"/>
      <c r="K37" s="166"/>
      <c r="L37" s="163"/>
    </row>
    <row r="38" spans="1:12" ht="19.5" customHeight="1">
      <c r="A38" s="172" t="s">
        <v>1229</v>
      </c>
      <c r="B38" s="172"/>
      <c r="C38" s="172">
        <v>4134</v>
      </c>
      <c r="D38" s="173"/>
      <c r="E38" s="98"/>
      <c r="F38" s="163"/>
      <c r="G38" s="166" t="s">
        <v>38</v>
      </c>
      <c r="H38" s="166"/>
      <c r="I38" s="166"/>
      <c r="J38" s="71"/>
      <c r="K38" s="166"/>
      <c r="L38" s="163"/>
    </row>
    <row r="39" spans="1:12" ht="19.5" customHeight="1">
      <c r="A39" s="172" t="s">
        <v>1230</v>
      </c>
      <c r="B39" s="172"/>
      <c r="C39" s="172">
        <v>806</v>
      </c>
      <c r="D39" s="173"/>
      <c r="E39" s="98"/>
      <c r="F39" s="163"/>
      <c r="G39" s="166" t="s">
        <v>38</v>
      </c>
      <c r="H39" s="166"/>
      <c r="I39" s="166"/>
      <c r="J39" s="71"/>
      <c r="K39" s="166"/>
      <c r="L39" s="163"/>
    </row>
    <row r="40" spans="1:12" ht="19.5" customHeight="1">
      <c r="A40" s="172" t="s">
        <v>1231</v>
      </c>
      <c r="B40" s="172"/>
      <c r="C40" s="172"/>
      <c r="D40" s="173"/>
      <c r="E40" s="98"/>
      <c r="F40" s="163"/>
      <c r="G40" s="166" t="s">
        <v>38</v>
      </c>
      <c r="H40" s="166"/>
      <c r="I40" s="166"/>
      <c r="J40" s="71"/>
      <c r="K40" s="166"/>
      <c r="L40" s="163"/>
    </row>
    <row r="41" spans="1:12" ht="19.5" customHeight="1">
      <c r="A41" s="172" t="s">
        <v>1232</v>
      </c>
      <c r="B41" s="172"/>
      <c r="C41" s="172"/>
      <c r="D41" s="173"/>
      <c r="E41" s="98"/>
      <c r="F41" s="163"/>
      <c r="G41" s="166" t="s">
        <v>38</v>
      </c>
      <c r="H41" s="166"/>
      <c r="I41" s="166"/>
      <c r="J41" s="71"/>
      <c r="K41" s="166"/>
      <c r="L41" s="163"/>
    </row>
    <row r="42" spans="1:12" ht="19.5" customHeight="1">
      <c r="A42" s="172" t="s">
        <v>1233</v>
      </c>
      <c r="B42" s="172"/>
      <c r="C42" s="172">
        <v>659</v>
      </c>
      <c r="D42" s="173"/>
      <c r="E42" s="98"/>
      <c r="F42" s="163"/>
      <c r="G42" s="166" t="s">
        <v>38</v>
      </c>
      <c r="H42" s="166"/>
      <c r="I42" s="166"/>
      <c r="J42" s="71"/>
      <c r="K42" s="166"/>
      <c r="L42" s="163"/>
    </row>
    <row r="43" spans="1:12" ht="19.5" customHeight="1">
      <c r="A43" s="172" t="s">
        <v>1234</v>
      </c>
      <c r="B43" s="172"/>
      <c r="C43" s="172"/>
      <c r="D43" s="173"/>
      <c r="E43" s="98"/>
      <c r="F43" s="163"/>
      <c r="G43" s="166" t="s">
        <v>38</v>
      </c>
      <c r="H43" s="166"/>
      <c r="I43" s="166"/>
      <c r="J43" s="71"/>
      <c r="K43" s="166"/>
      <c r="L43" s="163"/>
    </row>
    <row r="44" spans="1:12" ht="19.5" customHeight="1">
      <c r="A44" s="172" t="s">
        <v>1235</v>
      </c>
      <c r="B44" s="172"/>
      <c r="C44" s="172"/>
      <c r="D44" s="173"/>
      <c r="E44" s="98"/>
      <c r="F44" s="163"/>
      <c r="G44" s="166" t="s">
        <v>38</v>
      </c>
      <c r="H44" s="166"/>
      <c r="I44" s="166"/>
      <c r="J44" s="71"/>
      <c r="K44" s="166"/>
      <c r="L44" s="163"/>
    </row>
    <row r="45" spans="1:12" ht="19.5" customHeight="1">
      <c r="A45" s="172" t="s">
        <v>1236</v>
      </c>
      <c r="B45" s="172"/>
      <c r="C45" s="172"/>
      <c r="D45" s="173"/>
      <c r="E45" s="98"/>
      <c r="F45" s="163"/>
      <c r="G45" s="166" t="s">
        <v>38</v>
      </c>
      <c r="H45" s="166"/>
      <c r="I45" s="166"/>
      <c r="J45" s="71"/>
      <c r="K45" s="166"/>
      <c r="L45" s="163"/>
    </row>
    <row r="46" spans="1:12" ht="19.5" customHeight="1">
      <c r="A46" s="172" t="s">
        <v>1237</v>
      </c>
      <c r="B46" s="172"/>
      <c r="C46" s="172"/>
      <c r="D46" s="173"/>
      <c r="E46" s="98"/>
      <c r="F46" s="163"/>
      <c r="G46" s="166" t="s">
        <v>38</v>
      </c>
      <c r="H46" s="166"/>
      <c r="I46" s="166"/>
      <c r="J46" s="71"/>
      <c r="K46" s="166"/>
      <c r="L46" s="163"/>
    </row>
    <row r="47" spans="1:12" ht="19.5" customHeight="1">
      <c r="A47" s="172" t="s">
        <v>1238</v>
      </c>
      <c r="B47" s="172"/>
      <c r="C47" s="172"/>
      <c r="D47" s="173"/>
      <c r="E47" s="98"/>
      <c r="F47" s="163"/>
      <c r="G47" s="166" t="s">
        <v>38</v>
      </c>
      <c r="H47" s="166"/>
      <c r="I47" s="166"/>
      <c r="J47" s="71"/>
      <c r="K47" s="166"/>
      <c r="L47" s="163"/>
    </row>
    <row r="48" spans="1:12" ht="19.5" customHeight="1">
      <c r="A48" s="172" t="s">
        <v>1239</v>
      </c>
      <c r="B48" s="172"/>
      <c r="C48" s="172">
        <v>36</v>
      </c>
      <c r="D48" s="173"/>
      <c r="E48" s="98"/>
      <c r="F48" s="163"/>
      <c r="G48" s="166" t="s">
        <v>38</v>
      </c>
      <c r="H48" s="166"/>
      <c r="I48" s="166"/>
      <c r="J48" s="71"/>
      <c r="K48" s="166"/>
      <c r="L48" s="163"/>
    </row>
    <row r="49" spans="1:12" ht="19.5" customHeight="1">
      <c r="A49" s="172" t="s">
        <v>1240</v>
      </c>
      <c r="B49" s="172"/>
      <c r="C49" s="172"/>
      <c r="D49" s="173"/>
      <c r="E49" s="98"/>
      <c r="F49" s="163"/>
      <c r="G49" s="169" t="s">
        <v>38</v>
      </c>
      <c r="H49" s="169"/>
      <c r="I49" s="169"/>
      <c r="J49" s="170"/>
      <c r="K49" s="169"/>
      <c r="L49" s="163"/>
    </row>
    <row r="50" spans="1:12" ht="19.5" customHeight="1">
      <c r="A50" s="172" t="s">
        <v>1241</v>
      </c>
      <c r="B50" s="172"/>
      <c r="C50" s="172"/>
      <c r="D50" s="173"/>
      <c r="E50" s="98"/>
      <c r="F50" s="163"/>
      <c r="G50" s="169"/>
      <c r="H50" s="169"/>
      <c r="I50" s="169"/>
      <c r="J50" s="170"/>
      <c r="K50" s="169"/>
      <c r="L50" s="163"/>
    </row>
    <row r="51" spans="1:12" ht="19.5" customHeight="1">
      <c r="A51" s="172" t="s">
        <v>1242</v>
      </c>
      <c r="B51" s="172"/>
      <c r="C51" s="172"/>
      <c r="D51" s="173"/>
      <c r="E51" s="98"/>
      <c r="F51" s="163"/>
      <c r="G51" s="169" t="s">
        <v>38</v>
      </c>
      <c r="H51" s="169"/>
      <c r="I51" s="169"/>
      <c r="J51" s="170"/>
      <c r="K51" s="169"/>
      <c r="L51" s="163"/>
    </row>
    <row r="52" spans="1:12" ht="19.5" customHeight="1">
      <c r="A52" s="169" t="s">
        <v>1243</v>
      </c>
      <c r="B52" s="169"/>
      <c r="C52" s="169">
        <v>6090</v>
      </c>
      <c r="D52" s="170"/>
      <c r="E52" s="98"/>
      <c r="F52" s="163"/>
      <c r="G52" s="169" t="s">
        <v>38</v>
      </c>
      <c r="H52" s="169"/>
      <c r="I52" s="169"/>
      <c r="J52" s="170"/>
      <c r="K52" s="169"/>
      <c r="L52" s="163"/>
    </row>
    <row r="53" spans="1:12" ht="19.5" customHeight="1">
      <c r="A53" s="169" t="s">
        <v>1244</v>
      </c>
      <c r="B53" s="169"/>
      <c r="C53" s="169">
        <v>159</v>
      </c>
      <c r="D53" s="170">
        <f>SUM(D54:D74)</f>
        <v>0</v>
      </c>
      <c r="E53" s="98"/>
      <c r="F53" s="163"/>
      <c r="G53" s="169" t="s">
        <v>38</v>
      </c>
      <c r="H53" s="169"/>
      <c r="I53" s="169"/>
      <c r="J53" s="170"/>
      <c r="K53" s="169"/>
      <c r="L53" s="163"/>
    </row>
    <row r="54" spans="1:12" ht="19.5" customHeight="1">
      <c r="A54" s="169" t="s">
        <v>1245</v>
      </c>
      <c r="B54" s="169"/>
      <c r="C54" s="169">
        <v>7</v>
      </c>
      <c r="D54" s="170"/>
      <c r="E54" s="98"/>
      <c r="F54" s="163"/>
      <c r="G54" s="169" t="s">
        <v>38</v>
      </c>
      <c r="H54" s="169"/>
      <c r="I54" s="169"/>
      <c r="J54" s="170"/>
      <c r="K54" s="169"/>
      <c r="L54" s="163"/>
    </row>
    <row r="55" spans="1:12" ht="19.5" customHeight="1">
      <c r="A55" s="169" t="s">
        <v>1246</v>
      </c>
      <c r="B55" s="169"/>
      <c r="C55" s="169"/>
      <c r="D55" s="170"/>
      <c r="E55" s="98"/>
      <c r="F55" s="163"/>
      <c r="G55" s="169"/>
      <c r="H55" s="169"/>
      <c r="I55" s="169"/>
      <c r="J55" s="170"/>
      <c r="K55" s="169"/>
      <c r="L55" s="163"/>
    </row>
    <row r="56" spans="1:12" ht="19.5" customHeight="1">
      <c r="A56" s="169" t="s">
        <v>1247</v>
      </c>
      <c r="B56" s="169"/>
      <c r="C56" s="169"/>
      <c r="D56" s="170"/>
      <c r="E56" s="98"/>
      <c r="F56" s="163"/>
      <c r="G56" s="169"/>
      <c r="H56" s="169"/>
      <c r="I56" s="169"/>
      <c r="J56" s="170"/>
      <c r="K56" s="169"/>
      <c r="L56" s="163"/>
    </row>
    <row r="57" spans="1:12" ht="19.5" customHeight="1">
      <c r="A57" s="169" t="s">
        <v>1248</v>
      </c>
      <c r="B57" s="169"/>
      <c r="C57" s="169"/>
      <c r="D57" s="170"/>
      <c r="E57" s="98"/>
      <c r="F57" s="163"/>
      <c r="G57" s="169"/>
      <c r="H57" s="169"/>
      <c r="I57" s="169"/>
      <c r="J57" s="170"/>
      <c r="K57" s="166"/>
      <c r="L57" s="163"/>
    </row>
    <row r="58" spans="1:12" ht="19.5" customHeight="1">
      <c r="A58" s="169" t="s">
        <v>1249</v>
      </c>
      <c r="B58" s="169"/>
      <c r="C58" s="169"/>
      <c r="D58" s="170"/>
      <c r="E58" s="98"/>
      <c r="F58" s="163"/>
      <c r="G58" s="169"/>
      <c r="H58" s="169"/>
      <c r="I58" s="169"/>
      <c r="J58" s="170"/>
      <c r="K58" s="166"/>
      <c r="L58" s="163"/>
    </row>
    <row r="59" spans="1:12" ht="19.5" customHeight="1">
      <c r="A59" s="169" t="s">
        <v>1250</v>
      </c>
      <c r="B59" s="169"/>
      <c r="C59" s="169"/>
      <c r="D59" s="170"/>
      <c r="E59" s="98"/>
      <c r="F59" s="163"/>
      <c r="G59" s="169"/>
      <c r="H59" s="169"/>
      <c r="I59" s="169"/>
      <c r="J59" s="170"/>
      <c r="K59" s="166"/>
      <c r="L59" s="163"/>
    </row>
    <row r="60" spans="1:12" ht="19.5" customHeight="1">
      <c r="A60" s="169" t="s">
        <v>1251</v>
      </c>
      <c r="B60" s="169"/>
      <c r="C60" s="169"/>
      <c r="D60" s="170"/>
      <c r="E60" s="98"/>
      <c r="F60" s="163"/>
      <c r="G60" s="169"/>
      <c r="H60" s="169"/>
      <c r="I60" s="169"/>
      <c r="J60" s="170"/>
      <c r="K60" s="166"/>
      <c r="L60" s="163"/>
    </row>
    <row r="61" spans="1:12" ht="19.5" customHeight="1">
      <c r="A61" s="169" t="s">
        <v>1252</v>
      </c>
      <c r="B61" s="169"/>
      <c r="C61" s="169"/>
      <c r="D61" s="170"/>
      <c r="E61" s="98"/>
      <c r="F61" s="163"/>
      <c r="G61" s="169"/>
      <c r="H61" s="169"/>
      <c r="I61" s="169"/>
      <c r="J61" s="170"/>
      <c r="K61" s="175"/>
      <c r="L61" s="176"/>
    </row>
    <row r="62" spans="1:12" s="150" customFormat="1" ht="19.5" customHeight="1">
      <c r="A62" s="169" t="s">
        <v>1253</v>
      </c>
      <c r="B62" s="169"/>
      <c r="C62" s="169"/>
      <c r="D62" s="170"/>
      <c r="E62" s="98"/>
      <c r="F62" s="163"/>
      <c r="G62" s="169"/>
      <c r="H62" s="169"/>
      <c r="I62" s="169"/>
      <c r="J62" s="170"/>
      <c r="K62" s="175"/>
      <c r="L62" s="176"/>
    </row>
    <row r="63" spans="1:12" ht="19.5" customHeight="1">
      <c r="A63" s="169" t="s">
        <v>1254</v>
      </c>
      <c r="B63" s="169"/>
      <c r="C63" s="169"/>
      <c r="D63" s="170"/>
      <c r="E63" s="98"/>
      <c r="F63" s="163"/>
      <c r="G63" s="169"/>
      <c r="H63" s="169"/>
      <c r="I63" s="169"/>
      <c r="J63" s="170"/>
      <c r="K63" s="64"/>
      <c r="L63" s="163"/>
    </row>
    <row r="64" spans="1:12" ht="19.5" customHeight="1">
      <c r="A64" s="169" t="s">
        <v>1255</v>
      </c>
      <c r="B64" s="169"/>
      <c r="C64" s="169"/>
      <c r="D64" s="170"/>
      <c r="E64" s="98"/>
      <c r="F64" s="163"/>
      <c r="G64" s="169"/>
      <c r="H64" s="169"/>
      <c r="I64" s="169"/>
      <c r="J64" s="170"/>
      <c r="K64" s="64"/>
      <c r="L64" s="163"/>
    </row>
    <row r="65" spans="1:12" ht="19.5" customHeight="1">
      <c r="A65" s="169" t="s">
        <v>1256</v>
      </c>
      <c r="B65" s="169"/>
      <c r="C65" s="169">
        <v>150</v>
      </c>
      <c r="D65" s="170"/>
      <c r="E65" s="98"/>
      <c r="F65" s="163"/>
      <c r="G65" s="169"/>
      <c r="H65" s="169"/>
      <c r="I65" s="169"/>
      <c r="J65" s="170"/>
      <c r="K65" s="64"/>
      <c r="L65" s="163"/>
    </row>
    <row r="66" spans="1:12" ht="19.5" customHeight="1">
      <c r="A66" s="169" t="s">
        <v>1257</v>
      </c>
      <c r="B66" s="169"/>
      <c r="C66" s="169"/>
      <c r="D66" s="170"/>
      <c r="E66" s="98"/>
      <c r="F66" s="163"/>
      <c r="G66" s="169"/>
      <c r="H66" s="169"/>
      <c r="I66" s="169"/>
      <c r="J66" s="170"/>
      <c r="K66" s="64"/>
      <c r="L66" s="163"/>
    </row>
    <row r="67" spans="1:12" ht="19.5" customHeight="1">
      <c r="A67" s="169" t="s">
        <v>1258</v>
      </c>
      <c r="B67" s="169"/>
      <c r="C67" s="169">
        <v>2</v>
      </c>
      <c r="D67" s="170"/>
      <c r="E67" s="98"/>
      <c r="F67" s="163"/>
      <c r="G67" s="169"/>
      <c r="H67" s="169"/>
      <c r="I67" s="169"/>
      <c r="J67" s="170"/>
      <c r="K67" s="64"/>
      <c r="L67" s="163"/>
    </row>
    <row r="68" spans="1:12" ht="19.5" customHeight="1">
      <c r="A68" s="169" t="s">
        <v>1259</v>
      </c>
      <c r="B68" s="169"/>
      <c r="C68" s="169"/>
      <c r="D68" s="170"/>
      <c r="E68" s="98"/>
      <c r="F68" s="163"/>
      <c r="G68" s="169"/>
      <c r="H68" s="169"/>
      <c r="I68" s="169"/>
      <c r="J68" s="170"/>
      <c r="K68" s="64"/>
      <c r="L68" s="163"/>
    </row>
    <row r="69" spans="1:12" ht="19.5" customHeight="1">
      <c r="A69" s="169" t="s">
        <v>1260</v>
      </c>
      <c r="B69" s="169"/>
      <c r="C69" s="169"/>
      <c r="D69" s="170"/>
      <c r="E69" s="98"/>
      <c r="F69" s="163"/>
      <c r="G69" s="169"/>
      <c r="H69" s="169"/>
      <c r="I69" s="169"/>
      <c r="J69" s="170"/>
      <c r="K69" s="64"/>
      <c r="L69" s="163"/>
    </row>
    <row r="70" spans="1:12" ht="19.5" customHeight="1">
      <c r="A70" s="169" t="s">
        <v>1261</v>
      </c>
      <c r="B70" s="169"/>
      <c r="C70" s="169"/>
      <c r="D70" s="170"/>
      <c r="E70" s="98"/>
      <c r="F70" s="163"/>
      <c r="G70" s="169"/>
      <c r="H70" s="169"/>
      <c r="I70" s="169"/>
      <c r="J70" s="170"/>
      <c r="K70" s="64"/>
      <c r="L70" s="163"/>
    </row>
    <row r="71" spans="1:12" ht="19.5" customHeight="1">
      <c r="A71" s="169" t="s">
        <v>1262</v>
      </c>
      <c r="B71" s="169"/>
      <c r="C71" s="169"/>
      <c r="D71" s="170"/>
      <c r="E71" s="98"/>
      <c r="F71" s="163"/>
      <c r="G71" s="169"/>
      <c r="H71" s="169"/>
      <c r="I71" s="169"/>
      <c r="J71" s="170"/>
      <c r="K71" s="64"/>
      <c r="L71" s="163"/>
    </row>
    <row r="72" spans="1:12" ht="19.5" customHeight="1">
      <c r="A72" s="169" t="s">
        <v>1263</v>
      </c>
      <c r="B72" s="169"/>
      <c r="C72" s="169"/>
      <c r="D72" s="170"/>
      <c r="E72" s="98"/>
      <c r="F72" s="163"/>
      <c r="G72" s="169"/>
      <c r="H72" s="169"/>
      <c r="I72" s="169"/>
      <c r="J72" s="170"/>
      <c r="K72" s="64"/>
      <c r="L72" s="163"/>
    </row>
    <row r="73" spans="1:12" ht="19.5" customHeight="1">
      <c r="A73" s="169" t="s">
        <v>1264</v>
      </c>
      <c r="B73" s="169"/>
      <c r="C73" s="169"/>
      <c r="D73" s="170"/>
      <c r="E73" s="98"/>
      <c r="F73" s="163"/>
      <c r="G73" s="177"/>
      <c r="H73" s="177"/>
      <c r="I73" s="177"/>
      <c r="J73" s="183"/>
      <c r="K73" s="64"/>
      <c r="L73" s="163"/>
    </row>
    <row r="74" spans="1:12" ht="19.5" customHeight="1">
      <c r="A74" s="163" t="s">
        <v>1265</v>
      </c>
      <c r="B74" s="163"/>
      <c r="C74" s="163"/>
      <c r="D74" s="178"/>
      <c r="E74" s="98"/>
      <c r="F74" s="163"/>
      <c r="G74" s="177"/>
      <c r="H74" s="177"/>
      <c r="I74" s="177"/>
      <c r="J74" s="183"/>
      <c r="K74" s="64"/>
      <c r="L74" s="163"/>
    </row>
    <row r="75" spans="1:12" ht="19.5" customHeight="1">
      <c r="A75" s="163"/>
      <c r="B75" s="163"/>
      <c r="C75" s="163"/>
      <c r="D75" s="178"/>
      <c r="E75" s="64"/>
      <c r="F75" s="179"/>
      <c r="G75" s="177"/>
      <c r="H75" s="180"/>
      <c r="I75" s="180"/>
      <c r="J75" s="184"/>
      <c r="K75" s="185"/>
      <c r="L75" s="163"/>
    </row>
    <row r="76" spans="1:12" ht="19.5" customHeight="1">
      <c r="A76" s="163"/>
      <c r="B76" s="163"/>
      <c r="C76" s="163"/>
      <c r="D76" s="178"/>
      <c r="E76" s="64"/>
      <c r="F76" s="179"/>
      <c r="G76" s="177"/>
      <c r="H76" s="180"/>
      <c r="I76" s="180"/>
      <c r="J76" s="184"/>
      <c r="K76" s="185"/>
      <c r="L76" s="163"/>
    </row>
    <row r="77" spans="1:12" ht="19.5" customHeight="1">
      <c r="A77" s="163"/>
      <c r="B77" s="163"/>
      <c r="C77" s="163"/>
      <c r="D77" s="178"/>
      <c r="E77" s="64"/>
      <c r="F77" s="179"/>
      <c r="G77" s="177"/>
      <c r="H77" s="180"/>
      <c r="I77" s="180"/>
      <c r="J77" s="184"/>
      <c r="K77" s="185"/>
      <c r="L77" s="163"/>
    </row>
    <row r="78" spans="1:12" ht="19.5" customHeight="1">
      <c r="A78" s="163" t="s">
        <v>1266</v>
      </c>
      <c r="B78" s="163"/>
      <c r="C78" s="163"/>
      <c r="D78" s="178">
        <f>D79+D80</f>
        <v>0</v>
      </c>
      <c r="E78" s="98"/>
      <c r="F78" s="163"/>
      <c r="G78" s="177"/>
      <c r="H78" s="180"/>
      <c r="I78" s="180"/>
      <c r="J78" s="184"/>
      <c r="K78" s="185"/>
      <c r="L78" s="163"/>
    </row>
    <row r="79" spans="1:12" ht="19.5" customHeight="1">
      <c r="A79" s="163" t="s">
        <v>1267</v>
      </c>
      <c r="B79" s="163"/>
      <c r="C79" s="163"/>
      <c r="D79" s="178"/>
      <c r="E79" s="98"/>
      <c r="F79" s="163"/>
      <c r="G79" s="177"/>
      <c r="H79" s="180"/>
      <c r="I79" s="180"/>
      <c r="J79" s="184"/>
      <c r="K79" s="185"/>
      <c r="L79" s="163"/>
    </row>
    <row r="80" spans="1:12" ht="19.5" customHeight="1">
      <c r="A80" s="163" t="s">
        <v>1268</v>
      </c>
      <c r="B80" s="163"/>
      <c r="C80" s="163"/>
      <c r="D80" s="178"/>
      <c r="E80" s="98"/>
      <c r="F80" s="163"/>
      <c r="G80" s="177"/>
      <c r="H80" s="180"/>
      <c r="I80" s="180"/>
      <c r="J80" s="184"/>
      <c r="K80" s="185"/>
      <c r="L80" s="163"/>
    </row>
    <row r="81" spans="1:12" ht="19.5" customHeight="1">
      <c r="A81" s="163" t="s">
        <v>1269</v>
      </c>
      <c r="B81" s="163"/>
      <c r="C81" s="163"/>
      <c r="D81" s="178"/>
      <c r="E81" s="98"/>
      <c r="F81" s="163"/>
      <c r="G81" s="177"/>
      <c r="H81" s="180"/>
      <c r="I81" s="180"/>
      <c r="J81" s="184"/>
      <c r="K81" s="185"/>
      <c r="L81" s="163"/>
    </row>
    <row r="82" spans="1:12" ht="19.5" customHeight="1">
      <c r="A82" s="64" t="s">
        <v>1270</v>
      </c>
      <c r="B82" s="163">
        <v>7009</v>
      </c>
      <c r="C82" s="163">
        <v>7009</v>
      </c>
      <c r="D82" s="178">
        <v>4644</v>
      </c>
      <c r="E82" s="98"/>
      <c r="F82" s="163"/>
      <c r="G82" s="177"/>
      <c r="H82" s="180"/>
      <c r="I82" s="180"/>
      <c r="J82" s="184"/>
      <c r="K82" s="185"/>
      <c r="L82" s="163"/>
    </row>
    <row r="83" spans="1:12" ht="19.5" customHeight="1">
      <c r="A83" s="64" t="s">
        <v>1271</v>
      </c>
      <c r="B83" s="163"/>
      <c r="C83" s="163"/>
      <c r="D83" s="178">
        <f>D84+D85+D86</f>
        <v>0</v>
      </c>
      <c r="E83" s="98"/>
      <c r="F83" s="163"/>
      <c r="G83" s="177" t="s">
        <v>1272</v>
      </c>
      <c r="H83" s="180"/>
      <c r="I83" s="180"/>
      <c r="J83" s="184"/>
      <c r="K83" s="98"/>
      <c r="L83" s="163"/>
    </row>
    <row r="84" spans="1:12" ht="19.5" customHeight="1">
      <c r="A84" s="64" t="s">
        <v>1273</v>
      </c>
      <c r="B84" s="163"/>
      <c r="C84" s="163"/>
      <c r="D84" s="178"/>
      <c r="E84" s="98"/>
      <c r="F84" s="163"/>
      <c r="G84" s="166" t="s">
        <v>1274</v>
      </c>
      <c r="H84" s="177"/>
      <c r="I84" s="177"/>
      <c r="J84" s="183"/>
      <c r="K84" s="98"/>
      <c r="L84" s="163"/>
    </row>
    <row r="85" spans="1:12" ht="19.5" customHeight="1">
      <c r="A85" s="64" t="s">
        <v>1275</v>
      </c>
      <c r="B85" s="64"/>
      <c r="C85" s="64"/>
      <c r="D85" s="71"/>
      <c r="E85" s="98"/>
      <c r="F85" s="163"/>
      <c r="G85" s="181" t="s">
        <v>1276</v>
      </c>
      <c r="H85" s="169"/>
      <c r="I85" s="169">
        <v>2240</v>
      </c>
      <c r="J85" s="170"/>
      <c r="K85" s="98"/>
      <c r="L85" s="163"/>
    </row>
    <row r="86" spans="1:12" ht="19.5" customHeight="1">
      <c r="A86" s="64" t="s">
        <v>1277</v>
      </c>
      <c r="B86" s="64"/>
      <c r="C86" s="64"/>
      <c r="D86" s="71"/>
      <c r="E86" s="98"/>
      <c r="F86" s="163"/>
      <c r="G86" s="181" t="s">
        <v>1278</v>
      </c>
      <c r="H86" s="166"/>
      <c r="I86" s="166"/>
      <c r="J86" s="71"/>
      <c r="K86" s="98"/>
      <c r="L86" s="163"/>
    </row>
    <row r="87" spans="1:12" ht="19.5" customHeight="1">
      <c r="A87" s="64" t="s">
        <v>1279</v>
      </c>
      <c r="B87" s="64"/>
      <c r="C87" s="64"/>
      <c r="D87" s="71"/>
      <c r="E87" s="98"/>
      <c r="F87" s="163"/>
      <c r="G87" s="64" t="s">
        <v>1280</v>
      </c>
      <c r="H87" s="181"/>
      <c r="I87" s="181"/>
      <c r="J87" s="173"/>
      <c r="K87" s="98"/>
      <c r="L87" s="163"/>
    </row>
    <row r="88" spans="1:12" ht="19.5" customHeight="1">
      <c r="A88" s="64" t="s">
        <v>1281</v>
      </c>
      <c r="B88" s="64"/>
      <c r="C88" s="64">
        <v>236</v>
      </c>
      <c r="D88" s="71"/>
      <c r="E88" s="98"/>
      <c r="F88" s="163"/>
      <c r="G88" s="64" t="s">
        <v>1282</v>
      </c>
      <c r="H88" s="181"/>
      <c r="I88" s="181"/>
      <c r="J88" s="173"/>
      <c r="K88" s="98"/>
      <c r="L88" s="163"/>
    </row>
    <row r="89" spans="1:12" ht="19.5" customHeight="1">
      <c r="A89" s="64" t="s">
        <v>1283</v>
      </c>
      <c r="B89" s="64"/>
      <c r="C89" s="64"/>
      <c r="D89" s="71">
        <f>D90+D91+D92+D93</f>
        <v>0</v>
      </c>
      <c r="E89" s="98"/>
      <c r="F89" s="163"/>
      <c r="G89" s="64" t="s">
        <v>1284</v>
      </c>
      <c r="H89" s="163"/>
      <c r="I89" s="163"/>
      <c r="J89" s="178">
        <f>J90+J91+J92+J93</f>
        <v>0</v>
      </c>
      <c r="K89" s="98"/>
      <c r="L89" s="163"/>
    </row>
    <row r="90" spans="1:12" ht="19.5" customHeight="1">
      <c r="A90" s="64" t="s">
        <v>1285</v>
      </c>
      <c r="B90" s="64"/>
      <c r="C90" s="64"/>
      <c r="D90" s="71"/>
      <c r="E90" s="98"/>
      <c r="F90" s="163"/>
      <c r="G90" s="64" t="s">
        <v>1286</v>
      </c>
      <c r="H90" s="163"/>
      <c r="I90" s="163"/>
      <c r="J90" s="178"/>
      <c r="K90" s="98"/>
      <c r="L90" s="163"/>
    </row>
    <row r="91" spans="1:12" ht="19.5" customHeight="1">
      <c r="A91" s="64" t="s">
        <v>1287</v>
      </c>
      <c r="B91" s="64"/>
      <c r="C91" s="64"/>
      <c r="D91" s="71"/>
      <c r="E91" s="98"/>
      <c r="F91" s="163"/>
      <c r="G91" s="64" t="s">
        <v>1288</v>
      </c>
      <c r="H91" s="163"/>
      <c r="I91" s="163"/>
      <c r="J91" s="178"/>
      <c r="K91" s="98"/>
      <c r="L91" s="163"/>
    </row>
    <row r="92" spans="1:12" ht="19.5" customHeight="1">
      <c r="A92" s="64" t="s">
        <v>1289</v>
      </c>
      <c r="B92" s="64"/>
      <c r="C92" s="64"/>
      <c r="D92" s="71"/>
      <c r="E92" s="98"/>
      <c r="F92" s="163"/>
      <c r="G92" s="64" t="s">
        <v>1290</v>
      </c>
      <c r="H92" s="163"/>
      <c r="I92" s="163"/>
      <c r="J92" s="178"/>
      <c r="K92" s="98"/>
      <c r="L92" s="163"/>
    </row>
    <row r="93" spans="1:12" ht="19.5" customHeight="1">
      <c r="A93" s="64" t="s">
        <v>1291</v>
      </c>
      <c r="B93" s="64"/>
      <c r="C93" s="64"/>
      <c r="D93" s="71"/>
      <c r="E93" s="98"/>
      <c r="F93" s="163"/>
      <c r="G93" s="64" t="s">
        <v>1292</v>
      </c>
      <c r="H93" s="163"/>
      <c r="I93" s="163"/>
      <c r="J93" s="178"/>
      <c r="K93" s="98"/>
      <c r="L93" s="163"/>
    </row>
    <row r="94" spans="1:12" ht="19.5" customHeight="1">
      <c r="A94" s="64" t="s">
        <v>1293</v>
      </c>
      <c r="B94" s="64">
        <v>1893</v>
      </c>
      <c r="C94" s="64">
        <v>1893</v>
      </c>
      <c r="D94" s="71">
        <v>3104</v>
      </c>
      <c r="E94" s="98"/>
      <c r="F94" s="163"/>
      <c r="G94" s="163" t="s">
        <v>1294</v>
      </c>
      <c r="H94" s="64"/>
      <c r="I94" s="64"/>
      <c r="J94" s="71"/>
      <c r="K94" s="98"/>
      <c r="L94" s="163"/>
    </row>
    <row r="95" spans="1:12" ht="19.5" customHeight="1">
      <c r="A95" s="163" t="s">
        <v>1295</v>
      </c>
      <c r="B95" s="64"/>
      <c r="C95" s="64"/>
      <c r="D95" s="71"/>
      <c r="E95" s="98"/>
      <c r="F95" s="163"/>
      <c r="G95" s="163" t="s">
        <v>1296</v>
      </c>
      <c r="H95" s="64"/>
      <c r="I95" s="64"/>
      <c r="J95" s="71"/>
      <c r="K95" s="98"/>
      <c r="L95" s="163"/>
    </row>
    <row r="96" spans="1:12" ht="19.5" customHeight="1">
      <c r="A96" s="163" t="s">
        <v>1297</v>
      </c>
      <c r="B96" s="64"/>
      <c r="C96" s="64"/>
      <c r="D96" s="71"/>
      <c r="E96" s="98"/>
      <c r="F96" s="163"/>
      <c r="G96" s="166" t="s">
        <v>1298</v>
      </c>
      <c r="H96" s="64"/>
      <c r="I96" s="64">
        <v>4644</v>
      </c>
      <c r="J96" s="71"/>
      <c r="K96" s="98"/>
      <c r="L96" s="163"/>
    </row>
    <row r="97" spans="1:12" ht="19.5" customHeight="1">
      <c r="A97" s="163"/>
      <c r="B97" s="64"/>
      <c r="C97" s="64"/>
      <c r="D97" s="71"/>
      <c r="E97" s="163"/>
      <c r="F97" s="163"/>
      <c r="G97" s="166"/>
      <c r="H97" s="64"/>
      <c r="I97" s="64"/>
      <c r="J97" s="71"/>
      <c r="K97" s="163"/>
      <c r="L97" s="163"/>
    </row>
    <row r="98" spans="1:12" ht="19.5" customHeight="1">
      <c r="A98" s="163"/>
      <c r="B98" s="64"/>
      <c r="C98" s="64"/>
      <c r="D98" s="71"/>
      <c r="E98" s="163"/>
      <c r="F98" s="163"/>
      <c r="G98" s="166"/>
      <c r="H98" s="64"/>
      <c r="I98" s="64"/>
      <c r="J98" s="71"/>
      <c r="K98" s="163"/>
      <c r="L98" s="163"/>
    </row>
    <row r="99" spans="1:12" ht="19.5" customHeight="1">
      <c r="A99" s="64"/>
      <c r="B99" s="64"/>
      <c r="C99" s="64"/>
      <c r="D99" s="71"/>
      <c r="E99" s="163"/>
      <c r="F99" s="163"/>
      <c r="G99" s="64"/>
      <c r="H99" s="64"/>
      <c r="I99" s="64"/>
      <c r="J99" s="71"/>
      <c r="K99" s="163"/>
      <c r="L99" s="163"/>
    </row>
    <row r="100" spans="1:12" ht="19.5" customHeight="1">
      <c r="A100" s="64"/>
      <c r="B100" s="64"/>
      <c r="C100" s="64"/>
      <c r="D100" s="71"/>
      <c r="E100" s="163"/>
      <c r="F100" s="163"/>
      <c r="G100" s="64"/>
      <c r="H100" s="64"/>
      <c r="I100" s="64"/>
      <c r="J100" s="71"/>
      <c r="K100" s="163"/>
      <c r="L100" s="163"/>
    </row>
    <row r="101" spans="1:12" ht="19.5" customHeight="1">
      <c r="A101" s="182" t="s">
        <v>39</v>
      </c>
      <c r="B101" s="182">
        <v>40558</v>
      </c>
      <c r="C101" s="182">
        <v>54887</v>
      </c>
      <c r="D101" s="162">
        <f>D7+D8</f>
        <v>50505</v>
      </c>
      <c r="E101" s="98"/>
      <c r="F101" s="163"/>
      <c r="G101" s="182" t="s">
        <v>1023</v>
      </c>
      <c r="H101" s="182">
        <v>40558</v>
      </c>
      <c r="I101" s="182">
        <v>54887</v>
      </c>
      <c r="J101" s="162">
        <f>J7+J8</f>
        <v>50505</v>
      </c>
      <c r="K101" s="98"/>
      <c r="L101" s="163"/>
    </row>
  </sheetData>
  <sheetProtection/>
  <mergeCells count="10">
    <mergeCell ref="A2:L2"/>
    <mergeCell ref="A4:F4"/>
    <mergeCell ref="G4:L4"/>
    <mergeCell ref="D5:F5"/>
    <mergeCell ref="J5:L5"/>
    <mergeCell ref="A5:A6"/>
    <mergeCell ref="B5:B6"/>
    <mergeCell ref="C5:C6"/>
    <mergeCell ref="H5:H6"/>
    <mergeCell ref="I5:I6"/>
  </mergeCells>
  <printOptions horizontalCentered="1"/>
  <pageMargins left="0.47152777777777777" right="0.47152777777777777" top="0.5902777777777778" bottom="0.47152777777777777" header="0.3138888888888889" footer="0.3138888888888889"/>
  <pageSetup fitToHeight="0" fitToWidth="1" horizontalDpi="600" verticalDpi="600" orientation="landscape" paperSize="9" scale="63"/>
</worksheet>
</file>

<file path=xl/worksheets/sheet14.xml><?xml version="1.0" encoding="utf-8"?>
<worksheet xmlns="http://schemas.openxmlformats.org/spreadsheetml/2006/main" xmlns:r="http://schemas.openxmlformats.org/officeDocument/2006/relationships">
  <dimension ref="A1:I211"/>
  <sheetViews>
    <sheetView showGridLines="0" view="pageBreakPreview" zoomScaleSheetLayoutView="100" workbookViewId="0" topLeftCell="A176">
      <selection activeCell="A176" sqref="A1:IV65536"/>
    </sheetView>
  </sheetViews>
  <sheetFormatPr defaultColWidth="9.00390625" defaultRowHeight="14.25"/>
  <cols>
    <col min="1" max="1" width="9.375" style="32" customWidth="1"/>
    <col min="2" max="2" width="45.25390625" style="32" customWidth="1"/>
    <col min="3" max="9" width="14.00390625" style="33" customWidth="1"/>
    <col min="10" max="16384" width="9.00390625" style="32" customWidth="1"/>
  </cols>
  <sheetData>
    <row r="1" ht="14.25">
      <c r="A1" s="34" t="s">
        <v>1299</v>
      </c>
    </row>
    <row r="2" spans="1:9" s="30" customFormat="1" ht="22.5">
      <c r="A2" s="26" t="s">
        <v>1300</v>
      </c>
      <c r="B2" s="26"/>
      <c r="C2" s="35"/>
      <c r="D2" s="35"/>
      <c r="E2" s="35"/>
      <c r="F2" s="35"/>
      <c r="G2" s="35"/>
      <c r="H2" s="35"/>
      <c r="I2" s="35"/>
    </row>
    <row r="3" ht="18" customHeight="1">
      <c r="I3" s="36" t="s">
        <v>2</v>
      </c>
    </row>
    <row r="4" spans="1:9" s="31" customFormat="1" ht="31.5" customHeight="1">
      <c r="A4" s="56" t="s">
        <v>3</v>
      </c>
      <c r="B4" s="56"/>
      <c r="C4" s="57" t="s">
        <v>1301</v>
      </c>
      <c r="D4" s="57" t="s">
        <v>1302</v>
      </c>
      <c r="E4" s="57" t="s">
        <v>1303</v>
      </c>
      <c r="F4" s="57" t="s">
        <v>1304</v>
      </c>
      <c r="G4" s="57" t="s">
        <v>1109</v>
      </c>
      <c r="H4" s="57" t="s">
        <v>1305</v>
      </c>
      <c r="I4" s="57" t="s">
        <v>1306</v>
      </c>
    </row>
    <row r="5" spans="1:9" s="31" customFormat="1" ht="27" customHeight="1">
      <c r="A5" s="56" t="s">
        <v>7</v>
      </c>
      <c r="B5" s="56" t="s">
        <v>8</v>
      </c>
      <c r="C5" s="57"/>
      <c r="D5" s="57"/>
      <c r="E5" s="144"/>
      <c r="F5" s="57"/>
      <c r="G5" s="57"/>
      <c r="H5" s="57"/>
      <c r="I5" s="57"/>
    </row>
    <row r="6" spans="1:9" ht="19.5" customHeight="1">
      <c r="A6" s="49">
        <v>201</v>
      </c>
      <c r="B6" s="51" t="s">
        <v>1307</v>
      </c>
      <c r="C6" s="145">
        <f aca="true" t="shared" si="0" ref="C6:I6">SUM(C7:C32)</f>
        <v>17203</v>
      </c>
      <c r="D6" s="145">
        <f t="shared" si="0"/>
        <v>13599</v>
      </c>
      <c r="E6" s="145">
        <f t="shared" si="0"/>
        <v>0</v>
      </c>
      <c r="F6" s="145">
        <f t="shared" si="0"/>
        <v>3604</v>
      </c>
      <c r="G6" s="145">
        <f t="shared" si="0"/>
        <v>0</v>
      </c>
      <c r="H6" s="145">
        <f t="shared" si="0"/>
        <v>0</v>
      </c>
      <c r="I6" s="145">
        <f t="shared" si="0"/>
        <v>0</v>
      </c>
    </row>
    <row r="7" spans="1:9" ht="19.5" customHeight="1">
      <c r="A7" s="146">
        <v>20101</v>
      </c>
      <c r="B7" s="146" t="s">
        <v>43</v>
      </c>
      <c r="C7" s="145">
        <f aca="true" t="shared" si="1" ref="C7:C32">SUM(D7:I7)</f>
        <v>15</v>
      </c>
      <c r="D7" s="145">
        <v>15</v>
      </c>
      <c r="E7" s="145"/>
      <c r="F7" s="145"/>
      <c r="G7" s="145"/>
      <c r="H7" s="145"/>
      <c r="I7" s="145"/>
    </row>
    <row r="8" spans="1:9" ht="19.5" customHeight="1">
      <c r="A8" s="146">
        <v>20102</v>
      </c>
      <c r="B8" s="146" t="s">
        <v>55</v>
      </c>
      <c r="C8" s="145">
        <f t="shared" si="1"/>
        <v>11</v>
      </c>
      <c r="D8" s="145">
        <v>11</v>
      </c>
      <c r="E8" s="145"/>
      <c r="F8" s="145"/>
      <c r="G8" s="145"/>
      <c r="H8" s="145"/>
      <c r="I8" s="145"/>
    </row>
    <row r="9" spans="1:9" ht="19.5" customHeight="1">
      <c r="A9" s="146">
        <v>20103</v>
      </c>
      <c r="B9" s="146" t="s">
        <v>60</v>
      </c>
      <c r="C9" s="145">
        <f t="shared" si="1"/>
        <v>16725</v>
      </c>
      <c r="D9" s="145">
        <v>13128</v>
      </c>
      <c r="E9" s="145"/>
      <c r="F9" s="145">
        <v>3597</v>
      </c>
      <c r="G9" s="145"/>
      <c r="H9" s="145"/>
      <c r="I9" s="145"/>
    </row>
    <row r="10" spans="1:9" ht="19.5" customHeight="1">
      <c r="A10" s="146">
        <v>20104</v>
      </c>
      <c r="B10" s="146" t="s">
        <v>67</v>
      </c>
      <c r="C10" s="145">
        <f t="shared" si="1"/>
        <v>0</v>
      </c>
      <c r="D10" s="145"/>
      <c r="E10" s="145"/>
      <c r="F10" s="145"/>
      <c r="G10" s="145"/>
      <c r="H10" s="145"/>
      <c r="I10" s="145"/>
    </row>
    <row r="11" spans="1:9" ht="19.5" customHeight="1">
      <c r="A11" s="146">
        <v>20105</v>
      </c>
      <c r="B11" s="147" t="s">
        <v>74</v>
      </c>
      <c r="C11" s="145">
        <f t="shared" si="1"/>
        <v>10</v>
      </c>
      <c r="D11" s="145">
        <v>10</v>
      </c>
      <c r="E11" s="145"/>
      <c r="F11" s="145"/>
      <c r="G11" s="145"/>
      <c r="H11" s="145"/>
      <c r="I11" s="145"/>
    </row>
    <row r="12" spans="1:9" ht="19.5" customHeight="1">
      <c r="A12" s="146">
        <v>20106</v>
      </c>
      <c r="B12" s="146" t="s">
        <v>81</v>
      </c>
      <c r="C12" s="145">
        <f t="shared" si="1"/>
        <v>0</v>
      </c>
      <c r="D12" s="145"/>
      <c r="E12" s="145"/>
      <c r="F12" s="145"/>
      <c r="G12" s="145"/>
      <c r="H12" s="145"/>
      <c r="I12" s="145"/>
    </row>
    <row r="13" spans="1:9" ht="19.5" customHeight="1">
      <c r="A13" s="146">
        <v>20107</v>
      </c>
      <c r="B13" s="146" t="s">
        <v>88</v>
      </c>
      <c r="C13" s="145">
        <f t="shared" si="1"/>
        <v>0</v>
      </c>
      <c r="D13" s="145"/>
      <c r="E13" s="145"/>
      <c r="F13" s="145"/>
      <c r="G13" s="145"/>
      <c r="H13" s="145"/>
      <c r="I13" s="145"/>
    </row>
    <row r="14" spans="1:9" ht="19.5" customHeight="1">
      <c r="A14" s="146">
        <v>20108</v>
      </c>
      <c r="B14" s="147" t="s">
        <v>91</v>
      </c>
      <c r="C14" s="145">
        <f t="shared" si="1"/>
        <v>0</v>
      </c>
      <c r="D14" s="145"/>
      <c r="E14" s="145"/>
      <c r="F14" s="145"/>
      <c r="G14" s="145"/>
      <c r="H14" s="145"/>
      <c r="I14" s="145"/>
    </row>
    <row r="15" spans="1:9" ht="19.5" customHeight="1">
      <c r="A15" s="146">
        <v>20109</v>
      </c>
      <c r="B15" s="146" t="s">
        <v>95</v>
      </c>
      <c r="C15" s="145">
        <f t="shared" si="1"/>
        <v>0</v>
      </c>
      <c r="D15" s="145"/>
      <c r="E15" s="145"/>
      <c r="F15" s="145"/>
      <c r="G15" s="145"/>
      <c r="H15" s="145"/>
      <c r="I15" s="145"/>
    </row>
    <row r="16" spans="1:9" ht="19.5" customHeight="1">
      <c r="A16" s="146">
        <v>20111</v>
      </c>
      <c r="B16" s="51" t="s">
        <v>103</v>
      </c>
      <c r="C16" s="145">
        <f t="shared" si="1"/>
        <v>118</v>
      </c>
      <c r="D16" s="145">
        <v>111</v>
      </c>
      <c r="E16" s="145"/>
      <c r="F16" s="145">
        <v>7</v>
      </c>
      <c r="G16" s="145"/>
      <c r="H16" s="145"/>
      <c r="I16" s="145"/>
    </row>
    <row r="17" spans="1:9" ht="19.5" customHeight="1">
      <c r="A17" s="146">
        <v>20113</v>
      </c>
      <c r="B17" s="51" t="s">
        <v>108</v>
      </c>
      <c r="C17" s="145">
        <f t="shared" si="1"/>
        <v>10</v>
      </c>
      <c r="D17" s="145">
        <v>10</v>
      </c>
      <c r="E17" s="145"/>
      <c r="F17" s="145"/>
      <c r="G17" s="145"/>
      <c r="H17" s="145"/>
      <c r="I17" s="145"/>
    </row>
    <row r="18" spans="1:9" ht="19.5" customHeight="1">
      <c r="A18" s="146">
        <v>20114</v>
      </c>
      <c r="B18" s="147" t="s">
        <v>115</v>
      </c>
      <c r="C18" s="145">
        <f t="shared" si="1"/>
        <v>0</v>
      </c>
      <c r="D18" s="145"/>
      <c r="E18" s="145"/>
      <c r="F18" s="145"/>
      <c r="G18" s="145"/>
      <c r="H18" s="145"/>
      <c r="I18" s="145"/>
    </row>
    <row r="19" spans="1:9" ht="19.5" customHeight="1">
      <c r="A19" s="146">
        <v>20123</v>
      </c>
      <c r="B19" s="146" t="s">
        <v>123</v>
      </c>
      <c r="C19" s="145">
        <f t="shared" si="1"/>
        <v>6</v>
      </c>
      <c r="D19" s="145">
        <v>6</v>
      </c>
      <c r="E19" s="145"/>
      <c r="F19" s="145"/>
      <c r="G19" s="145"/>
      <c r="H19" s="145"/>
      <c r="I19" s="145"/>
    </row>
    <row r="20" spans="1:9" ht="19.5" customHeight="1">
      <c r="A20" s="146">
        <v>20125</v>
      </c>
      <c r="B20" s="146" t="s">
        <v>126</v>
      </c>
      <c r="C20" s="145">
        <f t="shared" si="1"/>
        <v>0</v>
      </c>
      <c r="D20" s="145"/>
      <c r="E20" s="145"/>
      <c r="F20" s="145"/>
      <c r="G20" s="145"/>
      <c r="H20" s="145"/>
      <c r="I20" s="145"/>
    </row>
    <row r="21" spans="1:9" ht="19.5" customHeight="1">
      <c r="A21" s="146">
        <v>20126</v>
      </c>
      <c r="B21" s="147" t="s">
        <v>130</v>
      </c>
      <c r="C21" s="145">
        <f t="shared" si="1"/>
        <v>0</v>
      </c>
      <c r="D21" s="145"/>
      <c r="E21" s="145"/>
      <c r="F21" s="145"/>
      <c r="G21" s="145"/>
      <c r="H21" s="145"/>
      <c r="I21" s="145"/>
    </row>
    <row r="22" spans="1:9" ht="18.75" customHeight="1">
      <c r="A22" s="146">
        <v>20128</v>
      </c>
      <c r="B22" s="147" t="s">
        <v>133</v>
      </c>
      <c r="C22" s="145">
        <f t="shared" si="1"/>
        <v>0</v>
      </c>
      <c r="D22" s="145"/>
      <c r="E22" s="145"/>
      <c r="F22" s="145"/>
      <c r="G22" s="145"/>
      <c r="H22" s="145"/>
      <c r="I22" s="145"/>
    </row>
    <row r="23" spans="1:9" ht="19.5" customHeight="1">
      <c r="A23" s="146">
        <v>20129</v>
      </c>
      <c r="B23" s="147" t="s">
        <v>135</v>
      </c>
      <c r="C23" s="145">
        <f t="shared" si="1"/>
        <v>0</v>
      </c>
      <c r="D23" s="145"/>
      <c r="E23" s="145"/>
      <c r="F23" s="145"/>
      <c r="G23" s="145"/>
      <c r="H23" s="145"/>
      <c r="I23" s="145"/>
    </row>
    <row r="24" spans="1:9" ht="19.5" customHeight="1">
      <c r="A24" s="146">
        <v>20131</v>
      </c>
      <c r="B24" s="147" t="s">
        <v>138</v>
      </c>
      <c r="C24" s="145">
        <f t="shared" si="1"/>
        <v>0</v>
      </c>
      <c r="D24" s="145"/>
      <c r="E24" s="145"/>
      <c r="F24" s="145"/>
      <c r="G24" s="145"/>
      <c r="H24" s="145"/>
      <c r="I24" s="145"/>
    </row>
    <row r="25" spans="1:9" ht="19.5" customHeight="1">
      <c r="A25" s="146">
        <v>20132</v>
      </c>
      <c r="B25" s="147" t="s">
        <v>141</v>
      </c>
      <c r="C25" s="145">
        <f t="shared" si="1"/>
        <v>254</v>
      </c>
      <c r="D25" s="145">
        <v>254</v>
      </c>
      <c r="E25" s="145"/>
      <c r="F25" s="145"/>
      <c r="G25" s="145"/>
      <c r="H25" s="145"/>
      <c r="I25" s="145"/>
    </row>
    <row r="26" spans="1:9" ht="19.5" customHeight="1">
      <c r="A26" s="146">
        <v>20133</v>
      </c>
      <c r="B26" s="147" t="s">
        <v>144</v>
      </c>
      <c r="C26" s="145">
        <f t="shared" si="1"/>
        <v>54</v>
      </c>
      <c r="D26" s="145">
        <v>54</v>
      </c>
      <c r="E26" s="145"/>
      <c r="F26" s="145"/>
      <c r="G26" s="145"/>
      <c r="H26" s="145"/>
      <c r="I26" s="145"/>
    </row>
    <row r="27" spans="1:9" ht="19.5" customHeight="1">
      <c r="A27" s="146">
        <v>20134</v>
      </c>
      <c r="B27" s="147" t="s">
        <v>147</v>
      </c>
      <c r="C27" s="145">
        <f t="shared" si="1"/>
        <v>0</v>
      </c>
      <c r="D27" s="145"/>
      <c r="E27" s="145"/>
      <c r="F27" s="145"/>
      <c r="G27" s="145"/>
      <c r="H27" s="145"/>
      <c r="I27" s="145"/>
    </row>
    <row r="28" spans="1:9" ht="19.5" customHeight="1">
      <c r="A28" s="146">
        <v>20135</v>
      </c>
      <c r="B28" s="147" t="s">
        <v>151</v>
      </c>
      <c r="C28" s="145">
        <f t="shared" si="1"/>
        <v>0</v>
      </c>
      <c r="D28" s="145"/>
      <c r="E28" s="145"/>
      <c r="F28" s="145"/>
      <c r="G28" s="145"/>
      <c r="H28" s="145"/>
      <c r="I28" s="145"/>
    </row>
    <row r="29" spans="1:9" ht="19.5" customHeight="1">
      <c r="A29" s="146">
        <v>20136</v>
      </c>
      <c r="B29" s="147" t="s">
        <v>153</v>
      </c>
      <c r="C29" s="145">
        <f t="shared" si="1"/>
        <v>0</v>
      </c>
      <c r="D29" s="145"/>
      <c r="E29" s="145"/>
      <c r="F29" s="145"/>
      <c r="G29" s="145"/>
      <c r="H29" s="145"/>
      <c r="I29" s="145"/>
    </row>
    <row r="30" spans="1:9" ht="19.5" customHeight="1">
      <c r="A30" s="146">
        <v>20137</v>
      </c>
      <c r="B30" s="146" t="s">
        <v>155</v>
      </c>
      <c r="C30" s="145">
        <f t="shared" si="1"/>
        <v>0</v>
      </c>
      <c r="D30" s="145"/>
      <c r="E30" s="145"/>
      <c r="F30" s="145"/>
      <c r="G30" s="145"/>
      <c r="H30" s="145"/>
      <c r="I30" s="145"/>
    </row>
    <row r="31" spans="1:9" ht="19.5" customHeight="1">
      <c r="A31" s="146">
        <v>20138</v>
      </c>
      <c r="B31" s="146" t="s">
        <v>158</v>
      </c>
      <c r="C31" s="145">
        <f t="shared" si="1"/>
        <v>0</v>
      </c>
      <c r="D31" s="145"/>
      <c r="E31" s="145"/>
      <c r="F31" s="145"/>
      <c r="G31" s="145"/>
      <c r="H31" s="145"/>
      <c r="I31" s="145"/>
    </row>
    <row r="32" spans="1:9" ht="19.5" customHeight="1">
      <c r="A32" s="146">
        <v>20199</v>
      </c>
      <c r="B32" s="146" t="s">
        <v>168</v>
      </c>
      <c r="C32" s="145">
        <f t="shared" si="1"/>
        <v>0</v>
      </c>
      <c r="D32" s="145"/>
      <c r="E32" s="145"/>
      <c r="F32" s="145"/>
      <c r="G32" s="145"/>
      <c r="H32" s="145"/>
      <c r="I32" s="145"/>
    </row>
    <row r="33" spans="1:9" ht="19.5" customHeight="1">
      <c r="A33" s="49">
        <v>202</v>
      </c>
      <c r="B33" s="51" t="s">
        <v>171</v>
      </c>
      <c r="C33" s="145">
        <f aca="true" t="shared" si="2" ref="C33:I33">SUM(C34:C35)</f>
        <v>0</v>
      </c>
      <c r="D33" s="145">
        <f t="shared" si="2"/>
        <v>0</v>
      </c>
      <c r="E33" s="145">
        <f t="shared" si="2"/>
        <v>0</v>
      </c>
      <c r="F33" s="145">
        <f t="shared" si="2"/>
        <v>0</v>
      </c>
      <c r="G33" s="145">
        <f t="shared" si="2"/>
        <v>0</v>
      </c>
      <c r="H33" s="145">
        <f t="shared" si="2"/>
        <v>0</v>
      </c>
      <c r="I33" s="145">
        <f t="shared" si="2"/>
        <v>0</v>
      </c>
    </row>
    <row r="34" spans="1:9" ht="19.5" customHeight="1">
      <c r="A34" s="146">
        <v>20205</v>
      </c>
      <c r="B34" s="146" t="s">
        <v>172</v>
      </c>
      <c r="C34" s="145">
        <f aca="true" t="shared" si="3" ref="C34:C38">SUM(D34:I34)</f>
        <v>0</v>
      </c>
      <c r="D34" s="145"/>
      <c r="E34" s="145"/>
      <c r="F34" s="145"/>
      <c r="G34" s="145"/>
      <c r="H34" s="145"/>
      <c r="I34" s="145"/>
    </row>
    <row r="35" spans="1:9" ht="19.5" customHeight="1">
      <c r="A35" s="146">
        <v>20299</v>
      </c>
      <c r="B35" s="146" t="s">
        <v>179</v>
      </c>
      <c r="C35" s="145">
        <f t="shared" si="3"/>
        <v>0</v>
      </c>
      <c r="D35" s="145"/>
      <c r="E35" s="145"/>
      <c r="F35" s="145"/>
      <c r="G35" s="145"/>
      <c r="H35" s="145"/>
      <c r="I35" s="145"/>
    </row>
    <row r="36" spans="1:9" ht="19.5" customHeight="1">
      <c r="A36" s="49">
        <v>203</v>
      </c>
      <c r="B36" s="51" t="s">
        <v>181</v>
      </c>
      <c r="C36" s="145">
        <f aca="true" t="shared" si="4" ref="C36:I36">SUM(C37:C38)</f>
        <v>127</v>
      </c>
      <c r="D36" s="145">
        <f t="shared" si="4"/>
        <v>127</v>
      </c>
      <c r="E36" s="145">
        <f t="shared" si="4"/>
        <v>0</v>
      </c>
      <c r="F36" s="145">
        <f t="shared" si="4"/>
        <v>0</v>
      </c>
      <c r="G36" s="145">
        <f t="shared" si="4"/>
        <v>0</v>
      </c>
      <c r="H36" s="145">
        <f t="shared" si="4"/>
        <v>0</v>
      </c>
      <c r="I36" s="145">
        <f t="shared" si="4"/>
        <v>0</v>
      </c>
    </row>
    <row r="37" spans="1:9" ht="19.5" customHeight="1">
      <c r="A37" s="49">
        <v>20306</v>
      </c>
      <c r="B37" s="147" t="s">
        <v>190</v>
      </c>
      <c r="C37" s="145">
        <f t="shared" si="3"/>
        <v>60</v>
      </c>
      <c r="D37" s="145">
        <v>60</v>
      </c>
      <c r="E37" s="145"/>
      <c r="F37" s="145"/>
      <c r="G37" s="145"/>
      <c r="H37" s="145"/>
      <c r="I37" s="145"/>
    </row>
    <row r="38" spans="1:9" ht="19.5" customHeight="1">
      <c r="A38" s="49">
        <v>20399</v>
      </c>
      <c r="B38" s="147" t="s">
        <v>198</v>
      </c>
      <c r="C38" s="145">
        <f t="shared" si="3"/>
        <v>67</v>
      </c>
      <c r="D38" s="145">
        <v>67</v>
      </c>
      <c r="E38" s="145"/>
      <c r="F38" s="145"/>
      <c r="G38" s="145"/>
      <c r="H38" s="145"/>
      <c r="I38" s="145"/>
    </row>
    <row r="39" spans="1:9" ht="19.5" customHeight="1">
      <c r="A39" s="146">
        <v>204</v>
      </c>
      <c r="B39" s="51" t="s">
        <v>200</v>
      </c>
      <c r="C39" s="145">
        <f aca="true" t="shared" si="5" ref="C39:I39">SUM(C40:C50)</f>
        <v>180</v>
      </c>
      <c r="D39" s="145">
        <f t="shared" si="5"/>
        <v>180</v>
      </c>
      <c r="E39" s="145">
        <f t="shared" si="5"/>
        <v>0</v>
      </c>
      <c r="F39" s="145">
        <f t="shared" si="5"/>
        <v>0</v>
      </c>
      <c r="G39" s="145">
        <f t="shared" si="5"/>
        <v>0</v>
      </c>
      <c r="H39" s="145">
        <f t="shared" si="5"/>
        <v>0</v>
      </c>
      <c r="I39" s="145">
        <f t="shared" si="5"/>
        <v>0</v>
      </c>
    </row>
    <row r="40" spans="1:9" ht="19.5" customHeight="1">
      <c r="A40" s="146">
        <v>20401</v>
      </c>
      <c r="B40" s="146" t="s">
        <v>201</v>
      </c>
      <c r="C40" s="145">
        <f aca="true" t="shared" si="6" ref="C40:C50">SUM(D40:I40)</f>
        <v>0</v>
      </c>
      <c r="D40" s="145"/>
      <c r="E40" s="145"/>
      <c r="F40" s="145"/>
      <c r="G40" s="145"/>
      <c r="H40" s="145"/>
      <c r="I40" s="145"/>
    </row>
    <row r="41" spans="1:9" ht="19.5" customHeight="1">
      <c r="A41" s="146">
        <v>20402</v>
      </c>
      <c r="B41" s="147" t="s">
        <v>204</v>
      </c>
      <c r="C41" s="145">
        <f t="shared" si="6"/>
        <v>0</v>
      </c>
      <c r="D41" s="145"/>
      <c r="E41" s="145"/>
      <c r="F41" s="145"/>
      <c r="G41" s="145"/>
      <c r="H41" s="145"/>
      <c r="I41" s="145"/>
    </row>
    <row r="42" spans="1:9" ht="19.5" customHeight="1">
      <c r="A42" s="146">
        <v>20403</v>
      </c>
      <c r="B42" s="146" t="s">
        <v>210</v>
      </c>
      <c r="C42" s="145">
        <f t="shared" si="6"/>
        <v>0</v>
      </c>
      <c r="D42" s="145"/>
      <c r="E42" s="145"/>
      <c r="F42" s="145"/>
      <c r="G42" s="145"/>
      <c r="H42" s="145"/>
      <c r="I42" s="145"/>
    </row>
    <row r="43" spans="1:9" ht="19.5" customHeight="1">
      <c r="A43" s="146">
        <v>20404</v>
      </c>
      <c r="B43" s="146" t="s">
        <v>213</v>
      </c>
      <c r="C43" s="145">
        <f t="shared" si="6"/>
        <v>0</v>
      </c>
      <c r="D43" s="145"/>
      <c r="E43" s="145"/>
      <c r="F43" s="145"/>
      <c r="G43" s="145"/>
      <c r="H43" s="145"/>
      <c r="I43" s="145"/>
    </row>
    <row r="44" spans="1:9" ht="19.5" customHeight="1">
      <c r="A44" s="146">
        <v>20405</v>
      </c>
      <c r="B44" s="51" t="s">
        <v>217</v>
      </c>
      <c r="C44" s="145">
        <f t="shared" si="6"/>
        <v>0</v>
      </c>
      <c r="D44" s="145"/>
      <c r="E44" s="145"/>
      <c r="F44" s="145"/>
      <c r="G44" s="145"/>
      <c r="H44" s="145"/>
      <c r="I44" s="145"/>
    </row>
    <row r="45" spans="1:9" ht="19.5" customHeight="1">
      <c r="A45" s="146">
        <v>20406</v>
      </c>
      <c r="B45" s="146" t="s">
        <v>222</v>
      </c>
      <c r="C45" s="145">
        <f t="shared" si="6"/>
        <v>180</v>
      </c>
      <c r="D45" s="145">
        <v>180</v>
      </c>
      <c r="E45" s="145"/>
      <c r="F45" s="145"/>
      <c r="G45" s="145"/>
      <c r="H45" s="145"/>
      <c r="I45" s="145"/>
    </row>
    <row r="46" spans="1:9" ht="19.5" customHeight="1">
      <c r="A46" s="146">
        <v>20407</v>
      </c>
      <c r="B46" s="146" t="s">
        <v>231</v>
      </c>
      <c r="C46" s="145">
        <f t="shared" si="6"/>
        <v>0</v>
      </c>
      <c r="D46" s="145"/>
      <c r="E46" s="145"/>
      <c r="F46" s="145"/>
      <c r="G46" s="145"/>
      <c r="H46" s="145"/>
      <c r="I46" s="145"/>
    </row>
    <row r="47" spans="1:9" ht="19.5" customHeight="1">
      <c r="A47" s="146">
        <v>20408</v>
      </c>
      <c r="B47" s="147" t="s">
        <v>236</v>
      </c>
      <c r="C47" s="145">
        <f t="shared" si="6"/>
        <v>0</v>
      </c>
      <c r="D47" s="145"/>
      <c r="E47" s="145"/>
      <c r="F47" s="145"/>
      <c r="G47" s="145"/>
      <c r="H47" s="145"/>
      <c r="I47" s="145"/>
    </row>
    <row r="48" spans="1:9" ht="19.5" customHeight="1">
      <c r="A48" s="146">
        <v>20409</v>
      </c>
      <c r="B48" s="51" t="s">
        <v>241</v>
      </c>
      <c r="C48" s="145">
        <f t="shared" si="6"/>
        <v>0</v>
      </c>
      <c r="D48" s="145"/>
      <c r="E48" s="145"/>
      <c r="F48" s="145"/>
      <c r="G48" s="145"/>
      <c r="H48" s="145"/>
      <c r="I48" s="145"/>
    </row>
    <row r="49" spans="1:9" ht="19.5" customHeight="1">
      <c r="A49" s="146">
        <v>20410</v>
      </c>
      <c r="B49" s="146" t="s">
        <v>245</v>
      </c>
      <c r="C49" s="145">
        <f t="shared" si="6"/>
        <v>0</v>
      </c>
      <c r="D49" s="145"/>
      <c r="E49" s="145"/>
      <c r="F49" s="145"/>
      <c r="G49" s="145"/>
      <c r="H49" s="145"/>
      <c r="I49" s="145"/>
    </row>
    <row r="50" spans="1:9" ht="19.5" customHeight="1">
      <c r="A50" s="146">
        <v>20499</v>
      </c>
      <c r="B50" s="146" t="s">
        <v>248</v>
      </c>
      <c r="C50" s="145">
        <f t="shared" si="6"/>
        <v>0</v>
      </c>
      <c r="D50" s="145"/>
      <c r="E50" s="145"/>
      <c r="F50" s="145"/>
      <c r="G50" s="145"/>
      <c r="H50" s="145"/>
      <c r="I50" s="145"/>
    </row>
    <row r="51" spans="1:9" ht="19.5" customHeight="1">
      <c r="A51" s="146">
        <v>205</v>
      </c>
      <c r="B51" s="51" t="s">
        <v>251</v>
      </c>
      <c r="C51" s="145">
        <f aca="true" t="shared" si="7" ref="C51:I51">SUM(C52:C61)</f>
        <v>9235</v>
      </c>
      <c r="D51" s="145">
        <f t="shared" si="7"/>
        <v>8904</v>
      </c>
      <c r="E51" s="145">
        <f t="shared" si="7"/>
        <v>0</v>
      </c>
      <c r="F51" s="145">
        <f t="shared" si="7"/>
        <v>331</v>
      </c>
      <c r="G51" s="145">
        <f t="shared" si="7"/>
        <v>0</v>
      </c>
      <c r="H51" s="145">
        <f t="shared" si="7"/>
        <v>0</v>
      </c>
      <c r="I51" s="145">
        <f t="shared" si="7"/>
        <v>0</v>
      </c>
    </row>
    <row r="52" spans="1:9" ht="19.5" customHeight="1">
      <c r="A52" s="146">
        <v>20501</v>
      </c>
      <c r="B52" s="147" t="s">
        <v>252</v>
      </c>
      <c r="C52" s="145">
        <f aca="true" t="shared" si="8" ref="C52:C61">SUM(D52:I52)</f>
        <v>5</v>
      </c>
      <c r="D52" s="145">
        <v>5</v>
      </c>
      <c r="E52" s="145"/>
      <c r="F52" s="145"/>
      <c r="G52" s="145"/>
      <c r="H52" s="145"/>
      <c r="I52" s="145"/>
    </row>
    <row r="53" spans="1:9" ht="19.5" customHeight="1">
      <c r="A53" s="146">
        <v>20502</v>
      </c>
      <c r="B53" s="146" t="s">
        <v>254</v>
      </c>
      <c r="C53" s="145">
        <f t="shared" si="8"/>
        <v>9230</v>
      </c>
      <c r="D53" s="145">
        <v>8899</v>
      </c>
      <c r="E53" s="145"/>
      <c r="F53" s="33">
        <v>331</v>
      </c>
      <c r="G53" s="145"/>
      <c r="H53" s="145"/>
      <c r="I53" s="145"/>
    </row>
    <row r="54" spans="1:9" ht="19.5" customHeight="1">
      <c r="A54" s="146">
        <v>20503</v>
      </c>
      <c r="B54" s="146" t="s">
        <v>261</v>
      </c>
      <c r="C54" s="145">
        <f t="shared" si="8"/>
        <v>0</v>
      </c>
      <c r="D54" s="145"/>
      <c r="E54" s="145"/>
      <c r="F54" s="145"/>
      <c r="G54" s="145"/>
      <c r="H54" s="145"/>
      <c r="I54" s="145"/>
    </row>
    <row r="55" spans="1:9" ht="19.5" customHeight="1">
      <c r="A55" s="146">
        <v>20504</v>
      </c>
      <c r="B55" s="51" t="s">
        <v>267</v>
      </c>
      <c r="C55" s="145">
        <f t="shared" si="8"/>
        <v>0</v>
      </c>
      <c r="D55" s="145"/>
      <c r="E55" s="145"/>
      <c r="F55" s="145"/>
      <c r="G55" s="145"/>
      <c r="H55" s="145"/>
      <c r="I55" s="145"/>
    </row>
    <row r="56" spans="1:9" ht="19.5" customHeight="1">
      <c r="A56" s="146">
        <v>20505</v>
      </c>
      <c r="B56" s="147" t="s">
        <v>273</v>
      </c>
      <c r="C56" s="145">
        <f t="shared" si="8"/>
        <v>0</v>
      </c>
      <c r="D56" s="145"/>
      <c r="E56" s="145"/>
      <c r="F56" s="145"/>
      <c r="G56" s="145"/>
      <c r="H56" s="145"/>
      <c r="I56" s="145"/>
    </row>
    <row r="57" spans="1:9" ht="19.5" customHeight="1">
      <c r="A57" s="146">
        <v>20506</v>
      </c>
      <c r="B57" s="147" t="s">
        <v>277</v>
      </c>
      <c r="C57" s="145">
        <f t="shared" si="8"/>
        <v>0</v>
      </c>
      <c r="D57" s="145"/>
      <c r="E57" s="145"/>
      <c r="F57" s="145"/>
      <c r="G57" s="145"/>
      <c r="H57" s="145"/>
      <c r="I57" s="145"/>
    </row>
    <row r="58" spans="1:9" ht="19.5" customHeight="1">
      <c r="A58" s="146">
        <v>20507</v>
      </c>
      <c r="B58" s="146" t="s">
        <v>281</v>
      </c>
      <c r="C58" s="145">
        <f t="shared" si="8"/>
        <v>0</v>
      </c>
      <c r="D58" s="145"/>
      <c r="E58" s="145"/>
      <c r="F58" s="145"/>
      <c r="G58" s="145"/>
      <c r="H58" s="145"/>
      <c r="I58" s="145"/>
    </row>
    <row r="59" spans="1:9" ht="19.5" customHeight="1">
      <c r="A59" s="146">
        <v>20508</v>
      </c>
      <c r="B59" s="147" t="s">
        <v>285</v>
      </c>
      <c r="C59" s="145">
        <f t="shared" si="8"/>
        <v>0</v>
      </c>
      <c r="D59" s="145"/>
      <c r="E59" s="145"/>
      <c r="F59" s="145"/>
      <c r="G59" s="145"/>
      <c r="H59" s="145"/>
      <c r="I59" s="145"/>
    </row>
    <row r="60" spans="1:9" ht="19.5" customHeight="1">
      <c r="A60" s="146">
        <v>20509</v>
      </c>
      <c r="B60" s="146" t="s">
        <v>291</v>
      </c>
      <c r="C60" s="145">
        <f t="shared" si="8"/>
        <v>0</v>
      </c>
      <c r="D60" s="145"/>
      <c r="E60" s="145"/>
      <c r="F60" s="145"/>
      <c r="G60" s="145"/>
      <c r="H60" s="145"/>
      <c r="I60" s="145"/>
    </row>
    <row r="61" spans="1:9" ht="19.5" customHeight="1">
      <c r="A61" s="146">
        <v>20599</v>
      </c>
      <c r="B61" s="146" t="s">
        <v>298</v>
      </c>
      <c r="C61" s="145">
        <f t="shared" si="8"/>
        <v>0</v>
      </c>
      <c r="D61" s="145"/>
      <c r="E61" s="145"/>
      <c r="F61" s="145"/>
      <c r="G61" s="145"/>
      <c r="H61" s="145"/>
      <c r="I61" s="145"/>
    </row>
    <row r="62" spans="1:9" ht="19.5" customHeight="1">
      <c r="A62" s="146">
        <v>206</v>
      </c>
      <c r="B62" s="51" t="s">
        <v>300</v>
      </c>
      <c r="C62" s="145">
        <f aca="true" t="shared" si="9" ref="C62:I62">SUM(C63:C72)</f>
        <v>0</v>
      </c>
      <c r="D62" s="145">
        <f t="shared" si="9"/>
        <v>0</v>
      </c>
      <c r="E62" s="145">
        <f t="shared" si="9"/>
        <v>0</v>
      </c>
      <c r="F62" s="145">
        <f t="shared" si="9"/>
        <v>0</v>
      </c>
      <c r="G62" s="145">
        <f t="shared" si="9"/>
        <v>0</v>
      </c>
      <c r="H62" s="145">
        <f t="shared" si="9"/>
        <v>0</v>
      </c>
      <c r="I62" s="145">
        <f t="shared" si="9"/>
        <v>0</v>
      </c>
    </row>
    <row r="63" spans="1:9" ht="19.5" customHeight="1">
      <c r="A63" s="146">
        <v>20601</v>
      </c>
      <c r="B63" s="147" t="s">
        <v>301</v>
      </c>
      <c r="C63" s="145">
        <f aca="true" t="shared" si="10" ref="C63:C72">SUM(D63:I63)</f>
        <v>0</v>
      </c>
      <c r="D63" s="145"/>
      <c r="E63" s="145"/>
      <c r="F63" s="145"/>
      <c r="G63" s="145"/>
      <c r="H63" s="145"/>
      <c r="I63" s="145"/>
    </row>
    <row r="64" spans="1:9" ht="19.5" customHeight="1">
      <c r="A64" s="146">
        <v>20602</v>
      </c>
      <c r="B64" s="146" t="s">
        <v>303</v>
      </c>
      <c r="C64" s="145">
        <f t="shared" si="10"/>
        <v>0</v>
      </c>
      <c r="D64" s="145"/>
      <c r="E64" s="145"/>
      <c r="F64" s="145"/>
      <c r="G64" s="145"/>
      <c r="H64" s="145"/>
      <c r="I64" s="145"/>
    </row>
    <row r="65" spans="1:9" ht="19.5" customHeight="1">
      <c r="A65" s="146">
        <v>20603</v>
      </c>
      <c r="B65" s="147" t="s">
        <v>312</v>
      </c>
      <c r="C65" s="145">
        <f t="shared" si="10"/>
        <v>0</v>
      </c>
      <c r="D65" s="145"/>
      <c r="E65" s="145"/>
      <c r="F65" s="145"/>
      <c r="G65" s="145"/>
      <c r="H65" s="145"/>
      <c r="I65" s="145"/>
    </row>
    <row r="66" spans="1:9" ht="19.5" customHeight="1">
      <c r="A66" s="146">
        <v>20604</v>
      </c>
      <c r="B66" s="147" t="s">
        <v>317</v>
      </c>
      <c r="C66" s="145">
        <f t="shared" si="10"/>
        <v>0</v>
      </c>
      <c r="D66" s="145"/>
      <c r="E66" s="145"/>
      <c r="F66" s="145"/>
      <c r="G66" s="145"/>
      <c r="H66" s="145"/>
      <c r="I66" s="145"/>
    </row>
    <row r="67" spans="1:9" ht="19.5" customHeight="1">
      <c r="A67" s="146">
        <v>20605</v>
      </c>
      <c r="B67" s="147" t="s">
        <v>321</v>
      </c>
      <c r="C67" s="145">
        <f t="shared" si="10"/>
        <v>0</v>
      </c>
      <c r="D67" s="145"/>
      <c r="E67" s="145"/>
      <c r="F67" s="145"/>
      <c r="G67" s="145"/>
      <c r="H67" s="145"/>
      <c r="I67" s="145"/>
    </row>
    <row r="68" spans="1:9" ht="19.5" customHeight="1">
      <c r="A68" s="146">
        <v>20606</v>
      </c>
      <c r="B68" s="147" t="s">
        <v>325</v>
      </c>
      <c r="C68" s="145">
        <f t="shared" si="10"/>
        <v>0</v>
      </c>
      <c r="D68" s="145"/>
      <c r="E68" s="145"/>
      <c r="F68" s="145"/>
      <c r="G68" s="145"/>
      <c r="H68" s="145"/>
      <c r="I68" s="145"/>
    </row>
    <row r="69" spans="1:9" ht="19.5" customHeight="1">
      <c r="A69" s="146">
        <v>20607</v>
      </c>
      <c r="B69" s="146" t="s">
        <v>330</v>
      </c>
      <c r="C69" s="145">
        <f t="shared" si="10"/>
        <v>0</v>
      </c>
      <c r="D69" s="145"/>
      <c r="E69" s="145"/>
      <c r="F69" s="145"/>
      <c r="G69" s="145"/>
      <c r="H69" s="145"/>
      <c r="I69" s="145"/>
    </row>
    <row r="70" spans="1:9" ht="19.5" customHeight="1">
      <c r="A70" s="146">
        <v>20608</v>
      </c>
      <c r="B70" s="146" t="s">
        <v>336</v>
      </c>
      <c r="C70" s="145">
        <f t="shared" si="10"/>
        <v>0</v>
      </c>
      <c r="D70" s="145"/>
      <c r="E70" s="145"/>
      <c r="F70" s="145"/>
      <c r="G70" s="145"/>
      <c r="H70" s="145"/>
      <c r="I70" s="145"/>
    </row>
    <row r="71" spans="1:9" ht="19.5" customHeight="1">
      <c r="A71" s="146">
        <v>20609</v>
      </c>
      <c r="B71" s="51" t="s">
        <v>340</v>
      </c>
      <c r="C71" s="145">
        <f t="shared" si="10"/>
        <v>0</v>
      </c>
      <c r="D71" s="145"/>
      <c r="E71" s="145"/>
      <c r="F71" s="145"/>
      <c r="G71" s="145"/>
      <c r="H71" s="145"/>
      <c r="I71" s="145"/>
    </row>
    <row r="72" spans="1:9" ht="19.5" customHeight="1">
      <c r="A72" s="146">
        <v>20699</v>
      </c>
      <c r="B72" s="146" t="s">
        <v>344</v>
      </c>
      <c r="C72" s="145">
        <f t="shared" si="10"/>
        <v>0</v>
      </c>
      <c r="D72" s="145"/>
      <c r="E72" s="145"/>
      <c r="F72" s="145"/>
      <c r="G72" s="145"/>
      <c r="H72" s="145"/>
      <c r="I72" s="145"/>
    </row>
    <row r="73" spans="1:9" ht="19.5" customHeight="1">
      <c r="A73" s="146">
        <v>207</v>
      </c>
      <c r="B73" s="51" t="s">
        <v>349</v>
      </c>
      <c r="C73" s="145">
        <f aca="true" t="shared" si="11" ref="C73:I73">SUM(C74:C79)</f>
        <v>14</v>
      </c>
      <c r="D73" s="145">
        <f t="shared" si="11"/>
        <v>0</v>
      </c>
      <c r="E73" s="145">
        <f t="shared" si="11"/>
        <v>0</v>
      </c>
      <c r="F73" s="145">
        <f t="shared" si="11"/>
        <v>14</v>
      </c>
      <c r="G73" s="145">
        <f t="shared" si="11"/>
        <v>0</v>
      </c>
      <c r="H73" s="145">
        <f t="shared" si="11"/>
        <v>0</v>
      </c>
      <c r="I73" s="145">
        <f t="shared" si="11"/>
        <v>0</v>
      </c>
    </row>
    <row r="74" spans="1:9" ht="19.5" customHeight="1">
      <c r="A74" s="146">
        <v>20701</v>
      </c>
      <c r="B74" s="51" t="s">
        <v>350</v>
      </c>
      <c r="C74" s="145">
        <f aca="true" t="shared" si="12" ref="C74:C79">SUM(D74:I74)</f>
        <v>0</v>
      </c>
      <c r="D74" s="145"/>
      <c r="E74" s="145"/>
      <c r="F74" s="145"/>
      <c r="G74" s="145"/>
      <c r="H74" s="145"/>
      <c r="I74" s="145"/>
    </row>
    <row r="75" spans="1:9" ht="19.5" customHeight="1">
      <c r="A75" s="146">
        <v>20702</v>
      </c>
      <c r="B75" s="51" t="s">
        <v>363</v>
      </c>
      <c r="C75" s="145">
        <f t="shared" si="12"/>
        <v>0</v>
      </c>
      <c r="D75" s="145"/>
      <c r="E75" s="145"/>
      <c r="F75" s="145"/>
      <c r="G75" s="145"/>
      <c r="H75" s="145"/>
      <c r="I75" s="145"/>
    </row>
    <row r="76" spans="1:9" ht="19.5" customHeight="1">
      <c r="A76" s="146">
        <v>20703</v>
      </c>
      <c r="B76" s="51" t="s">
        <v>368</v>
      </c>
      <c r="C76" s="145">
        <f t="shared" si="12"/>
        <v>0</v>
      </c>
      <c r="D76" s="145"/>
      <c r="E76" s="145"/>
      <c r="F76" s="145"/>
      <c r="G76" s="145"/>
      <c r="H76" s="145"/>
      <c r="I76" s="145"/>
    </row>
    <row r="77" spans="1:9" ht="19.5" customHeight="1">
      <c r="A77" s="146">
        <v>20706</v>
      </c>
      <c r="B77" s="51" t="s">
        <v>376</v>
      </c>
      <c r="C77" s="145">
        <f t="shared" si="12"/>
        <v>0</v>
      </c>
      <c r="D77" s="145"/>
      <c r="E77" s="145"/>
      <c r="F77" s="145"/>
      <c r="G77" s="145"/>
      <c r="H77" s="145"/>
      <c r="I77" s="145"/>
    </row>
    <row r="78" spans="1:9" ht="19.5" customHeight="1">
      <c r="A78" s="146">
        <v>20708</v>
      </c>
      <c r="B78" s="51" t="s">
        <v>382</v>
      </c>
      <c r="C78" s="145">
        <f t="shared" si="12"/>
        <v>0</v>
      </c>
      <c r="D78" s="145"/>
      <c r="E78" s="145"/>
      <c r="F78" s="145"/>
      <c r="G78" s="145"/>
      <c r="H78" s="145"/>
      <c r="I78" s="145"/>
    </row>
    <row r="79" spans="1:9" ht="19.5" customHeight="1">
      <c r="A79" s="146">
        <v>20799</v>
      </c>
      <c r="B79" s="51" t="s">
        <v>387</v>
      </c>
      <c r="C79" s="145">
        <f t="shared" si="12"/>
        <v>14</v>
      </c>
      <c r="D79" s="145"/>
      <c r="E79" s="145"/>
      <c r="F79" s="145">
        <v>14</v>
      </c>
      <c r="G79" s="145"/>
      <c r="H79" s="145"/>
      <c r="I79" s="145"/>
    </row>
    <row r="80" spans="1:9" ht="19.5" customHeight="1">
      <c r="A80" s="146">
        <v>208</v>
      </c>
      <c r="B80" s="51" t="s">
        <v>391</v>
      </c>
      <c r="C80" s="145">
        <f aca="true" t="shared" si="13" ref="C80:I80">SUM(C81:C101)</f>
        <v>11974</v>
      </c>
      <c r="D80" s="145">
        <f t="shared" si="13"/>
        <v>11854</v>
      </c>
      <c r="E80" s="145">
        <f t="shared" si="13"/>
        <v>0</v>
      </c>
      <c r="F80" s="145">
        <f t="shared" si="13"/>
        <v>120</v>
      </c>
      <c r="G80" s="145">
        <f t="shared" si="13"/>
        <v>0</v>
      </c>
      <c r="H80" s="145">
        <f t="shared" si="13"/>
        <v>0</v>
      </c>
      <c r="I80" s="145">
        <f t="shared" si="13"/>
        <v>0</v>
      </c>
    </row>
    <row r="81" spans="1:9" ht="19.5" customHeight="1">
      <c r="A81" s="146">
        <v>20801</v>
      </c>
      <c r="B81" s="51" t="s">
        <v>392</v>
      </c>
      <c r="C81" s="145">
        <f aca="true" t="shared" si="14" ref="C81:C101">SUM(D81:I81)</f>
        <v>7</v>
      </c>
      <c r="D81" s="145"/>
      <c r="E81" s="145"/>
      <c r="F81" s="145">
        <v>7</v>
      </c>
      <c r="G81" s="145"/>
      <c r="H81" s="145"/>
      <c r="I81" s="145"/>
    </row>
    <row r="82" spans="1:9" ht="19.5" customHeight="1">
      <c r="A82" s="146">
        <v>20802</v>
      </c>
      <c r="B82" s="51" t="s">
        <v>406</v>
      </c>
      <c r="C82" s="145">
        <f t="shared" si="14"/>
        <v>698</v>
      </c>
      <c r="D82" s="145">
        <v>698</v>
      </c>
      <c r="E82" s="145"/>
      <c r="F82" s="145"/>
      <c r="G82" s="145"/>
      <c r="H82" s="145"/>
      <c r="I82" s="145"/>
    </row>
    <row r="83" spans="1:9" ht="19.5" customHeight="1">
      <c r="A83" s="146">
        <v>20804</v>
      </c>
      <c r="B83" s="51" t="s">
        <v>411</v>
      </c>
      <c r="C83" s="145">
        <f t="shared" si="14"/>
        <v>0</v>
      </c>
      <c r="D83" s="145"/>
      <c r="E83" s="145"/>
      <c r="F83" s="145"/>
      <c r="G83" s="145"/>
      <c r="H83" s="145"/>
      <c r="I83" s="145"/>
    </row>
    <row r="84" spans="1:9" ht="19.5" customHeight="1">
      <c r="A84" s="146">
        <v>20805</v>
      </c>
      <c r="B84" s="51" t="s">
        <v>413</v>
      </c>
      <c r="C84" s="145">
        <f t="shared" si="14"/>
        <v>10319</v>
      </c>
      <c r="D84" s="145">
        <v>10319</v>
      </c>
      <c r="E84" s="145"/>
      <c r="F84" s="145"/>
      <c r="G84" s="145"/>
      <c r="H84" s="145"/>
      <c r="I84" s="145"/>
    </row>
    <row r="85" spans="1:9" ht="19.5" customHeight="1">
      <c r="A85" s="146">
        <v>20806</v>
      </c>
      <c r="B85" s="51" t="s">
        <v>422</v>
      </c>
      <c r="C85" s="145">
        <f t="shared" si="14"/>
        <v>0</v>
      </c>
      <c r="D85" s="145"/>
      <c r="E85" s="145"/>
      <c r="F85" s="145"/>
      <c r="G85" s="145"/>
      <c r="H85" s="145"/>
      <c r="I85" s="145"/>
    </row>
    <row r="86" spans="1:9" ht="19.5" customHeight="1">
      <c r="A86" s="146">
        <v>20807</v>
      </c>
      <c r="B86" s="51" t="s">
        <v>426</v>
      </c>
      <c r="C86" s="145">
        <f t="shared" si="14"/>
        <v>0</v>
      </c>
      <c r="D86" s="145"/>
      <c r="E86" s="145"/>
      <c r="F86" s="145"/>
      <c r="G86" s="145"/>
      <c r="H86" s="145"/>
      <c r="I86" s="145"/>
    </row>
    <row r="87" spans="1:9" ht="19.5" customHeight="1">
      <c r="A87" s="146">
        <v>20808</v>
      </c>
      <c r="B87" s="51" t="s">
        <v>436</v>
      </c>
      <c r="C87" s="145">
        <f t="shared" si="14"/>
        <v>22</v>
      </c>
      <c r="D87" s="145">
        <v>22</v>
      </c>
      <c r="E87" s="145"/>
      <c r="F87" s="145"/>
      <c r="G87" s="145"/>
      <c r="H87" s="145"/>
      <c r="I87" s="145"/>
    </row>
    <row r="88" spans="1:9" ht="19.5" customHeight="1">
      <c r="A88" s="146">
        <v>20809</v>
      </c>
      <c r="B88" s="51" t="s">
        <v>445</v>
      </c>
      <c r="C88" s="145">
        <f t="shared" si="14"/>
        <v>0</v>
      </c>
      <c r="D88" s="145"/>
      <c r="E88" s="145"/>
      <c r="F88" s="145"/>
      <c r="G88" s="145"/>
      <c r="H88" s="145"/>
      <c r="I88" s="145"/>
    </row>
    <row r="89" spans="1:9" ht="19.5" customHeight="1">
      <c r="A89" s="146">
        <v>20810</v>
      </c>
      <c r="B89" s="51" t="s">
        <v>452</v>
      </c>
      <c r="C89" s="145">
        <f t="shared" si="14"/>
        <v>137</v>
      </c>
      <c r="D89" s="145">
        <v>137</v>
      </c>
      <c r="E89" s="145"/>
      <c r="F89" s="145"/>
      <c r="G89" s="145"/>
      <c r="H89" s="145"/>
      <c r="I89" s="145"/>
    </row>
    <row r="90" spans="1:9" ht="19.5" customHeight="1">
      <c r="A90" s="146">
        <v>20811</v>
      </c>
      <c r="B90" s="51" t="s">
        <v>460</v>
      </c>
      <c r="C90" s="145">
        <f t="shared" si="14"/>
        <v>140</v>
      </c>
      <c r="D90" s="145">
        <v>140</v>
      </c>
      <c r="E90" s="145"/>
      <c r="F90" s="145"/>
      <c r="G90" s="145"/>
      <c r="H90" s="145"/>
      <c r="I90" s="145"/>
    </row>
    <row r="91" spans="1:9" ht="19.5" customHeight="1">
      <c r="A91" s="146">
        <v>20816</v>
      </c>
      <c r="B91" s="51" t="s">
        <v>466</v>
      </c>
      <c r="C91" s="145">
        <f t="shared" si="14"/>
        <v>0</v>
      </c>
      <c r="D91" s="145"/>
      <c r="E91" s="145"/>
      <c r="F91" s="145"/>
      <c r="G91" s="145"/>
      <c r="H91" s="145"/>
      <c r="I91" s="145"/>
    </row>
    <row r="92" spans="1:9" ht="19.5" customHeight="1">
      <c r="A92" s="146">
        <v>20819</v>
      </c>
      <c r="B92" s="51" t="s">
        <v>468</v>
      </c>
      <c r="C92" s="145">
        <f t="shared" si="14"/>
        <v>197</v>
      </c>
      <c r="D92" s="145">
        <v>195</v>
      </c>
      <c r="E92" s="145"/>
      <c r="F92" s="145">
        <v>2</v>
      </c>
      <c r="G92" s="145"/>
      <c r="H92" s="145"/>
      <c r="I92" s="145"/>
    </row>
    <row r="93" spans="1:9" ht="19.5" customHeight="1">
      <c r="A93" s="146">
        <v>20820</v>
      </c>
      <c r="B93" s="51" t="s">
        <v>471</v>
      </c>
      <c r="C93" s="145">
        <f t="shared" si="14"/>
        <v>55</v>
      </c>
      <c r="D93" s="145">
        <v>3</v>
      </c>
      <c r="E93" s="145"/>
      <c r="F93" s="145">
        <v>52</v>
      </c>
      <c r="G93" s="145"/>
      <c r="H93" s="145"/>
      <c r="I93" s="145"/>
    </row>
    <row r="94" spans="1:9" ht="19.5" customHeight="1">
      <c r="A94" s="146">
        <v>20821</v>
      </c>
      <c r="B94" s="51" t="s">
        <v>474</v>
      </c>
      <c r="C94" s="145">
        <f t="shared" si="14"/>
        <v>65</v>
      </c>
      <c r="D94" s="145">
        <v>6</v>
      </c>
      <c r="E94" s="145"/>
      <c r="F94" s="145">
        <v>59</v>
      </c>
      <c r="G94" s="145"/>
      <c r="H94" s="145"/>
      <c r="I94" s="145"/>
    </row>
    <row r="95" spans="1:9" ht="19.5" customHeight="1">
      <c r="A95" s="146">
        <v>20824</v>
      </c>
      <c r="B95" s="51" t="s">
        <v>477</v>
      </c>
      <c r="C95" s="145">
        <f t="shared" si="14"/>
        <v>0</v>
      </c>
      <c r="D95" s="145"/>
      <c r="E95" s="145"/>
      <c r="F95" s="145"/>
      <c r="G95" s="145"/>
      <c r="H95" s="145"/>
      <c r="I95" s="145"/>
    </row>
    <row r="96" spans="1:9" ht="19.5" customHeight="1">
      <c r="A96" s="146">
        <v>20825</v>
      </c>
      <c r="B96" s="51" t="s">
        <v>480</v>
      </c>
      <c r="C96" s="145">
        <f t="shared" si="14"/>
        <v>0</v>
      </c>
      <c r="D96" s="145"/>
      <c r="E96" s="145"/>
      <c r="F96" s="145"/>
      <c r="G96" s="145"/>
      <c r="H96" s="145"/>
      <c r="I96" s="145"/>
    </row>
    <row r="97" spans="1:9" ht="19.5" customHeight="1">
      <c r="A97" s="146">
        <v>20826</v>
      </c>
      <c r="B97" s="51" t="s">
        <v>483</v>
      </c>
      <c r="C97" s="145">
        <f t="shared" si="14"/>
        <v>200</v>
      </c>
      <c r="D97" s="145">
        <v>200</v>
      </c>
      <c r="E97" s="145"/>
      <c r="F97" s="145"/>
      <c r="G97" s="145"/>
      <c r="H97" s="145"/>
      <c r="I97" s="145"/>
    </row>
    <row r="98" spans="1:9" ht="19.5" customHeight="1">
      <c r="A98" s="146">
        <v>20827</v>
      </c>
      <c r="B98" s="51" t="s">
        <v>487</v>
      </c>
      <c r="C98" s="145">
        <f t="shared" si="14"/>
        <v>1</v>
      </c>
      <c r="D98" s="145">
        <v>1</v>
      </c>
      <c r="E98" s="145"/>
      <c r="F98" s="145"/>
      <c r="G98" s="145"/>
      <c r="H98" s="145"/>
      <c r="I98" s="145"/>
    </row>
    <row r="99" spans="1:9" ht="19.5" customHeight="1">
      <c r="A99" s="146">
        <v>20828</v>
      </c>
      <c r="B99" s="49" t="s">
        <v>491</v>
      </c>
      <c r="C99" s="145">
        <f t="shared" si="14"/>
        <v>2</v>
      </c>
      <c r="D99" s="145">
        <v>2</v>
      </c>
      <c r="E99" s="145"/>
      <c r="F99" s="145"/>
      <c r="G99" s="145"/>
      <c r="H99" s="145"/>
      <c r="I99" s="145"/>
    </row>
    <row r="100" spans="1:9" ht="19.5" customHeight="1">
      <c r="A100" s="146">
        <v>20830</v>
      </c>
      <c r="B100" s="51" t="s">
        <v>495</v>
      </c>
      <c r="C100" s="145">
        <f t="shared" si="14"/>
        <v>131</v>
      </c>
      <c r="D100" s="145">
        <v>131</v>
      </c>
      <c r="E100" s="145"/>
      <c r="F100" s="145"/>
      <c r="G100" s="145"/>
      <c r="H100" s="145"/>
      <c r="I100" s="145"/>
    </row>
    <row r="101" spans="1:9" ht="19.5" customHeight="1">
      <c r="A101" s="146">
        <v>20899</v>
      </c>
      <c r="B101" s="51" t="s">
        <v>498</v>
      </c>
      <c r="C101" s="145">
        <f t="shared" si="14"/>
        <v>0</v>
      </c>
      <c r="D101" s="145"/>
      <c r="E101" s="145"/>
      <c r="F101" s="145"/>
      <c r="G101" s="145"/>
      <c r="H101" s="145"/>
      <c r="I101" s="145"/>
    </row>
    <row r="102" spans="1:9" ht="19.5" customHeight="1">
      <c r="A102" s="146">
        <v>210</v>
      </c>
      <c r="B102" s="51" t="s">
        <v>500</v>
      </c>
      <c r="C102" s="145">
        <f aca="true" t="shared" si="15" ref="C102:I102">SUM(C103:C115)</f>
        <v>3526</v>
      </c>
      <c r="D102" s="145">
        <f t="shared" si="15"/>
        <v>3447</v>
      </c>
      <c r="E102" s="145">
        <f t="shared" si="15"/>
        <v>0</v>
      </c>
      <c r="F102" s="145">
        <f t="shared" si="15"/>
        <v>79</v>
      </c>
      <c r="G102" s="145">
        <f t="shared" si="15"/>
        <v>0</v>
      </c>
      <c r="H102" s="145">
        <f t="shared" si="15"/>
        <v>0</v>
      </c>
      <c r="I102" s="145">
        <f t="shared" si="15"/>
        <v>0</v>
      </c>
    </row>
    <row r="103" spans="1:9" ht="19.5" customHeight="1">
      <c r="A103" s="146">
        <v>21001</v>
      </c>
      <c r="B103" s="51" t="s">
        <v>501</v>
      </c>
      <c r="C103" s="145">
        <f aca="true" t="shared" si="16" ref="C103:C115">SUM(D103:I103)</f>
        <v>26</v>
      </c>
      <c r="D103" s="145">
        <v>26</v>
      </c>
      <c r="E103" s="145"/>
      <c r="F103" s="145"/>
      <c r="G103" s="145"/>
      <c r="H103" s="145"/>
      <c r="I103" s="145"/>
    </row>
    <row r="104" spans="1:9" ht="19.5" customHeight="1">
      <c r="A104" s="146">
        <v>21002</v>
      </c>
      <c r="B104" s="51" t="s">
        <v>503</v>
      </c>
      <c r="C104" s="145">
        <f t="shared" si="16"/>
        <v>0</v>
      </c>
      <c r="D104" s="145"/>
      <c r="E104" s="145"/>
      <c r="F104" s="145"/>
      <c r="G104" s="145"/>
      <c r="H104" s="145"/>
      <c r="I104" s="145"/>
    </row>
    <row r="105" spans="1:9" ht="19.5" customHeight="1">
      <c r="A105" s="146">
        <v>21003</v>
      </c>
      <c r="B105" s="51" t="s">
        <v>518</v>
      </c>
      <c r="C105" s="145">
        <f t="shared" si="16"/>
        <v>1066</v>
      </c>
      <c r="D105" s="145">
        <v>1050</v>
      </c>
      <c r="E105" s="145"/>
      <c r="F105" s="145">
        <v>16</v>
      </c>
      <c r="G105" s="145"/>
      <c r="H105" s="145"/>
      <c r="I105" s="145"/>
    </row>
    <row r="106" spans="1:9" ht="19.5" customHeight="1">
      <c r="A106" s="146">
        <v>21004</v>
      </c>
      <c r="B106" s="51" t="s">
        <v>522</v>
      </c>
      <c r="C106" s="145">
        <f t="shared" si="16"/>
        <v>551</v>
      </c>
      <c r="D106" s="145">
        <v>488</v>
      </c>
      <c r="E106" s="145"/>
      <c r="F106" s="145">
        <v>63</v>
      </c>
      <c r="G106" s="145"/>
      <c r="H106" s="145"/>
      <c r="I106" s="145"/>
    </row>
    <row r="107" spans="1:9" ht="19.5" customHeight="1">
      <c r="A107" s="146">
        <v>21006</v>
      </c>
      <c r="B107" s="51" t="s">
        <v>534</v>
      </c>
      <c r="C107" s="145">
        <f t="shared" si="16"/>
        <v>0</v>
      </c>
      <c r="D107" s="145"/>
      <c r="E107" s="145"/>
      <c r="F107" s="145"/>
      <c r="G107" s="145"/>
      <c r="H107" s="145"/>
      <c r="I107" s="145"/>
    </row>
    <row r="108" spans="1:9" ht="19.5" customHeight="1">
      <c r="A108" s="146">
        <v>21007</v>
      </c>
      <c r="B108" s="51" t="s">
        <v>537</v>
      </c>
      <c r="C108" s="145">
        <f t="shared" si="16"/>
        <v>260</v>
      </c>
      <c r="D108" s="145">
        <v>260</v>
      </c>
      <c r="E108" s="145"/>
      <c r="F108" s="145"/>
      <c r="G108" s="145"/>
      <c r="H108" s="145"/>
      <c r="I108" s="145"/>
    </row>
    <row r="109" spans="1:9" ht="19.5" customHeight="1">
      <c r="A109" s="146">
        <v>21011</v>
      </c>
      <c r="B109" s="51" t="s">
        <v>541</v>
      </c>
      <c r="C109" s="145">
        <f t="shared" si="16"/>
        <v>1256</v>
      </c>
      <c r="D109" s="145">
        <v>1256</v>
      </c>
      <c r="E109" s="145"/>
      <c r="F109" s="145"/>
      <c r="G109" s="145"/>
      <c r="H109" s="145"/>
      <c r="I109" s="145"/>
    </row>
    <row r="110" spans="1:9" ht="19.5" customHeight="1">
      <c r="A110" s="146">
        <v>21012</v>
      </c>
      <c r="B110" s="51" t="s">
        <v>546</v>
      </c>
      <c r="C110" s="145">
        <f t="shared" si="16"/>
        <v>350</v>
      </c>
      <c r="D110" s="145">
        <v>350</v>
      </c>
      <c r="E110" s="145"/>
      <c r="F110" s="145"/>
      <c r="G110" s="145"/>
      <c r="H110" s="145"/>
      <c r="I110" s="145"/>
    </row>
    <row r="111" spans="1:9" ht="19.5" customHeight="1">
      <c r="A111" s="146">
        <v>21013</v>
      </c>
      <c r="B111" s="51" t="s">
        <v>550</v>
      </c>
      <c r="C111" s="145">
        <f t="shared" si="16"/>
        <v>0</v>
      </c>
      <c r="D111" s="145"/>
      <c r="E111" s="145"/>
      <c r="F111" s="145"/>
      <c r="G111" s="145"/>
      <c r="H111" s="145"/>
      <c r="I111" s="145"/>
    </row>
    <row r="112" spans="1:9" ht="19.5" customHeight="1">
      <c r="A112" s="146">
        <v>21014</v>
      </c>
      <c r="B112" s="51" t="s">
        <v>554</v>
      </c>
      <c r="C112" s="145">
        <f t="shared" si="16"/>
        <v>0</v>
      </c>
      <c r="D112" s="145"/>
      <c r="E112" s="145"/>
      <c r="F112" s="145"/>
      <c r="G112" s="145"/>
      <c r="H112" s="145"/>
      <c r="I112" s="145"/>
    </row>
    <row r="113" spans="1:9" ht="19.5" customHeight="1">
      <c r="A113" s="146">
        <v>21015</v>
      </c>
      <c r="B113" s="51" t="s">
        <v>557</v>
      </c>
      <c r="C113" s="145">
        <f t="shared" si="16"/>
        <v>17</v>
      </c>
      <c r="D113" s="145">
        <v>17</v>
      </c>
      <c r="E113" s="145"/>
      <c r="F113" s="145"/>
      <c r="G113" s="145"/>
      <c r="H113" s="145"/>
      <c r="I113" s="145"/>
    </row>
    <row r="114" spans="1:9" ht="19.5" customHeight="1">
      <c r="A114" s="146">
        <v>21016</v>
      </c>
      <c r="B114" s="51" t="s">
        <v>561</v>
      </c>
      <c r="C114" s="145">
        <f t="shared" si="16"/>
        <v>0</v>
      </c>
      <c r="D114" s="145"/>
      <c r="E114" s="145"/>
      <c r="F114" s="145"/>
      <c r="G114" s="145"/>
      <c r="H114" s="145"/>
      <c r="I114" s="145"/>
    </row>
    <row r="115" spans="1:9" ht="19.5" customHeight="1">
      <c r="A115" s="146">
        <v>21099</v>
      </c>
      <c r="B115" s="51" t="s">
        <v>563</v>
      </c>
      <c r="C115" s="145">
        <f t="shared" si="16"/>
        <v>0</v>
      </c>
      <c r="D115" s="145"/>
      <c r="E115" s="145"/>
      <c r="F115" s="145"/>
      <c r="G115" s="145"/>
      <c r="H115" s="145"/>
      <c r="I115" s="145"/>
    </row>
    <row r="116" spans="1:9" ht="19.5" customHeight="1">
      <c r="A116" s="146">
        <v>211</v>
      </c>
      <c r="B116" s="51" t="s">
        <v>565</v>
      </c>
      <c r="C116" s="145">
        <f aca="true" t="shared" si="17" ref="C116:I116">SUM(C117:C131)</f>
        <v>14</v>
      </c>
      <c r="D116" s="145">
        <f t="shared" si="17"/>
        <v>0</v>
      </c>
      <c r="E116" s="145">
        <f t="shared" si="17"/>
        <v>0</v>
      </c>
      <c r="F116" s="145">
        <f t="shared" si="17"/>
        <v>14</v>
      </c>
      <c r="G116" s="145">
        <f t="shared" si="17"/>
        <v>0</v>
      </c>
      <c r="H116" s="145">
        <f t="shared" si="17"/>
        <v>0</v>
      </c>
      <c r="I116" s="145">
        <f t="shared" si="17"/>
        <v>0</v>
      </c>
    </row>
    <row r="117" spans="1:9" ht="19.5" customHeight="1">
      <c r="A117" s="146">
        <v>21101</v>
      </c>
      <c r="B117" s="51" t="s">
        <v>566</v>
      </c>
      <c r="C117" s="145">
        <f aca="true" t="shared" si="18" ref="C117:C131">SUM(D117:I117)</f>
        <v>0</v>
      </c>
      <c r="D117" s="145"/>
      <c r="E117" s="145"/>
      <c r="F117" s="145"/>
      <c r="G117" s="145"/>
      <c r="H117" s="145"/>
      <c r="I117" s="145"/>
    </row>
    <row r="118" spans="1:9" ht="19.5" customHeight="1">
      <c r="A118" s="146">
        <v>21102</v>
      </c>
      <c r="B118" s="51" t="s">
        <v>573</v>
      </c>
      <c r="C118" s="145">
        <f t="shared" si="18"/>
        <v>0</v>
      </c>
      <c r="D118" s="145"/>
      <c r="E118" s="145"/>
      <c r="F118" s="145"/>
      <c r="G118" s="145"/>
      <c r="H118" s="145"/>
      <c r="I118" s="145"/>
    </row>
    <row r="119" spans="1:9" ht="19.5" customHeight="1">
      <c r="A119" s="146">
        <v>21103</v>
      </c>
      <c r="B119" s="51" t="s">
        <v>577</v>
      </c>
      <c r="C119" s="145">
        <f t="shared" si="18"/>
        <v>0</v>
      </c>
      <c r="D119" s="145"/>
      <c r="E119" s="145"/>
      <c r="F119" s="145"/>
      <c r="G119" s="145"/>
      <c r="H119" s="145"/>
      <c r="I119" s="145"/>
    </row>
    <row r="120" spans="1:9" ht="19.5" customHeight="1">
      <c r="A120" s="146">
        <v>21104</v>
      </c>
      <c r="B120" s="51" t="s">
        <v>586</v>
      </c>
      <c r="C120" s="145">
        <f t="shared" si="18"/>
        <v>0</v>
      </c>
      <c r="D120" s="145"/>
      <c r="E120" s="145"/>
      <c r="F120" s="145"/>
      <c r="G120" s="145"/>
      <c r="H120" s="145"/>
      <c r="I120" s="145"/>
    </row>
    <row r="121" spans="1:9" ht="19.5" customHeight="1">
      <c r="A121" s="146">
        <v>21105</v>
      </c>
      <c r="B121" s="51" t="s">
        <v>593</v>
      </c>
      <c r="C121" s="145">
        <f t="shared" si="18"/>
        <v>0</v>
      </c>
      <c r="D121" s="145"/>
      <c r="E121" s="145"/>
      <c r="F121" s="145"/>
      <c r="G121" s="145"/>
      <c r="H121" s="145"/>
      <c r="I121" s="145"/>
    </row>
    <row r="122" spans="1:9" ht="19.5" customHeight="1">
      <c r="A122" s="146">
        <v>21106</v>
      </c>
      <c r="B122" s="51" t="s">
        <v>600</v>
      </c>
      <c r="C122" s="145">
        <f t="shared" si="18"/>
        <v>0</v>
      </c>
      <c r="D122" s="145"/>
      <c r="E122" s="145"/>
      <c r="F122" s="145"/>
      <c r="G122" s="145"/>
      <c r="H122" s="145"/>
      <c r="I122" s="145"/>
    </row>
    <row r="123" spans="1:9" ht="19.5" customHeight="1">
      <c r="A123" s="146">
        <v>21107</v>
      </c>
      <c r="B123" s="51" t="s">
        <v>606</v>
      </c>
      <c r="C123" s="145">
        <f t="shared" si="18"/>
        <v>0</v>
      </c>
      <c r="D123" s="145"/>
      <c r="E123" s="145"/>
      <c r="F123" s="145"/>
      <c r="G123" s="145"/>
      <c r="H123" s="145"/>
      <c r="I123" s="145"/>
    </row>
    <row r="124" spans="1:9" ht="19.5" customHeight="1">
      <c r="A124" s="146">
        <v>21108</v>
      </c>
      <c r="B124" s="51" t="s">
        <v>609</v>
      </c>
      <c r="C124" s="145">
        <f t="shared" si="18"/>
        <v>0</v>
      </c>
      <c r="D124" s="145"/>
      <c r="E124" s="145"/>
      <c r="F124" s="145"/>
      <c r="G124" s="145"/>
      <c r="H124" s="145"/>
      <c r="I124" s="145"/>
    </row>
    <row r="125" spans="1:9" ht="19.5" customHeight="1">
      <c r="A125" s="146">
        <v>21109</v>
      </c>
      <c r="B125" s="51" t="s">
        <v>612</v>
      </c>
      <c r="C125" s="145">
        <f t="shared" si="18"/>
        <v>0</v>
      </c>
      <c r="D125" s="145"/>
      <c r="E125" s="145"/>
      <c r="F125" s="145"/>
      <c r="G125" s="145"/>
      <c r="H125" s="145"/>
      <c r="I125" s="145"/>
    </row>
    <row r="126" spans="1:9" ht="19.5" customHeight="1">
      <c r="A126" s="146">
        <v>21110</v>
      </c>
      <c r="B126" s="51" t="s">
        <v>613</v>
      </c>
      <c r="C126" s="145">
        <f t="shared" si="18"/>
        <v>0</v>
      </c>
      <c r="D126" s="145"/>
      <c r="E126" s="145"/>
      <c r="F126" s="145"/>
      <c r="G126" s="145"/>
      <c r="H126" s="145"/>
      <c r="I126" s="145"/>
    </row>
    <row r="127" spans="1:9" ht="19.5" customHeight="1">
      <c r="A127" s="146">
        <v>21111</v>
      </c>
      <c r="B127" s="51" t="s">
        <v>614</v>
      </c>
      <c r="C127" s="145">
        <f t="shared" si="18"/>
        <v>0</v>
      </c>
      <c r="D127" s="145"/>
      <c r="E127" s="145"/>
      <c r="F127" s="145"/>
      <c r="G127" s="145"/>
      <c r="H127" s="145"/>
      <c r="I127" s="145"/>
    </row>
    <row r="128" spans="1:9" ht="19.5" customHeight="1">
      <c r="A128" s="146">
        <v>21112</v>
      </c>
      <c r="B128" s="51" t="s">
        <v>620</v>
      </c>
      <c r="C128" s="145">
        <f t="shared" si="18"/>
        <v>0</v>
      </c>
      <c r="D128" s="145"/>
      <c r="E128" s="145"/>
      <c r="F128" s="145"/>
      <c r="G128" s="145"/>
      <c r="H128" s="145"/>
      <c r="I128" s="145"/>
    </row>
    <row r="129" spans="1:9" ht="19.5" customHeight="1">
      <c r="A129" s="146">
        <v>21113</v>
      </c>
      <c r="B129" s="51" t="s">
        <v>621</v>
      </c>
      <c r="C129" s="145">
        <f t="shared" si="18"/>
        <v>0</v>
      </c>
      <c r="D129" s="145"/>
      <c r="E129" s="145"/>
      <c r="F129" s="145"/>
      <c r="G129" s="145"/>
      <c r="H129" s="145"/>
      <c r="I129" s="145"/>
    </row>
    <row r="130" spans="1:9" ht="19.5" customHeight="1">
      <c r="A130" s="146">
        <v>21114</v>
      </c>
      <c r="B130" s="51" t="s">
        <v>622</v>
      </c>
      <c r="C130" s="145">
        <f t="shared" si="18"/>
        <v>0</v>
      </c>
      <c r="D130" s="145"/>
      <c r="E130" s="145"/>
      <c r="F130" s="145"/>
      <c r="G130" s="145"/>
      <c r="H130" s="145"/>
      <c r="I130" s="145"/>
    </row>
    <row r="131" spans="1:9" ht="19.5" customHeight="1">
      <c r="A131" s="146">
        <v>21199</v>
      </c>
      <c r="B131" s="51" t="s">
        <v>628</v>
      </c>
      <c r="C131" s="145">
        <f t="shared" si="18"/>
        <v>14</v>
      </c>
      <c r="D131" s="145"/>
      <c r="E131" s="145"/>
      <c r="F131" s="145">
        <v>14</v>
      </c>
      <c r="G131" s="145"/>
      <c r="H131" s="145"/>
      <c r="I131" s="145"/>
    </row>
    <row r="132" spans="1:9" ht="19.5" customHeight="1">
      <c r="A132" s="146">
        <v>212</v>
      </c>
      <c r="B132" s="51" t="s">
        <v>630</v>
      </c>
      <c r="C132" s="145">
        <f aca="true" t="shared" si="19" ref="C132:I132">SUM(C133:C138)</f>
        <v>1614</v>
      </c>
      <c r="D132" s="145">
        <f t="shared" si="19"/>
        <v>1614</v>
      </c>
      <c r="E132" s="145">
        <f t="shared" si="19"/>
        <v>0</v>
      </c>
      <c r="F132" s="145">
        <f t="shared" si="19"/>
        <v>0</v>
      </c>
      <c r="G132" s="145">
        <f t="shared" si="19"/>
        <v>0</v>
      </c>
      <c r="H132" s="145">
        <f t="shared" si="19"/>
        <v>0</v>
      </c>
      <c r="I132" s="145">
        <f t="shared" si="19"/>
        <v>0</v>
      </c>
    </row>
    <row r="133" spans="1:9" ht="19.5" customHeight="1">
      <c r="A133" s="146">
        <v>21201</v>
      </c>
      <c r="B133" s="51" t="s">
        <v>631</v>
      </c>
      <c r="C133" s="145">
        <f aca="true" t="shared" si="20" ref="C133:C138">SUM(D133:I133)</f>
        <v>76</v>
      </c>
      <c r="D133" s="145">
        <v>76</v>
      </c>
      <c r="E133" s="145"/>
      <c r="F133" s="145"/>
      <c r="G133" s="145"/>
      <c r="H133" s="145"/>
      <c r="I133" s="145"/>
    </row>
    <row r="134" spans="1:9" ht="19.5" customHeight="1">
      <c r="A134" s="146">
        <v>21202</v>
      </c>
      <c r="B134" s="51" t="s">
        <v>639</v>
      </c>
      <c r="C134" s="145">
        <f t="shared" si="20"/>
        <v>0</v>
      </c>
      <c r="D134" s="145"/>
      <c r="E134" s="145"/>
      <c r="F134" s="145"/>
      <c r="G134" s="145"/>
      <c r="H134" s="145"/>
      <c r="I134" s="145"/>
    </row>
    <row r="135" spans="1:9" ht="19.5" customHeight="1">
      <c r="A135" s="146">
        <v>21203</v>
      </c>
      <c r="B135" s="51" t="s">
        <v>640</v>
      </c>
      <c r="C135" s="145">
        <f t="shared" si="20"/>
        <v>0</v>
      </c>
      <c r="D135" s="145"/>
      <c r="E135" s="145"/>
      <c r="F135" s="145"/>
      <c r="G135" s="145"/>
      <c r="H135" s="145"/>
      <c r="I135" s="145"/>
    </row>
    <row r="136" spans="1:9" ht="19.5" customHeight="1">
      <c r="A136" s="146">
        <v>21205</v>
      </c>
      <c r="B136" s="51" t="s">
        <v>643</v>
      </c>
      <c r="C136" s="145">
        <f t="shared" si="20"/>
        <v>1538</v>
      </c>
      <c r="D136" s="145">
        <v>1538</v>
      </c>
      <c r="E136" s="145"/>
      <c r="F136" s="145"/>
      <c r="G136" s="145"/>
      <c r="H136" s="145"/>
      <c r="I136" s="145"/>
    </row>
    <row r="137" spans="1:9" ht="19.5" customHeight="1">
      <c r="A137" s="146">
        <v>21206</v>
      </c>
      <c r="B137" s="51" t="s">
        <v>645</v>
      </c>
      <c r="C137" s="145">
        <f t="shared" si="20"/>
        <v>0</v>
      </c>
      <c r="D137" s="145"/>
      <c r="E137" s="145"/>
      <c r="F137" s="145"/>
      <c r="G137" s="145"/>
      <c r="H137" s="145"/>
      <c r="I137" s="145"/>
    </row>
    <row r="138" spans="1:9" ht="19.5" customHeight="1">
      <c r="A138" s="49">
        <v>21299</v>
      </c>
      <c r="B138" s="51" t="s">
        <v>647</v>
      </c>
      <c r="C138" s="145">
        <f t="shared" si="20"/>
        <v>0</v>
      </c>
      <c r="D138" s="145"/>
      <c r="E138" s="145"/>
      <c r="F138" s="145"/>
      <c r="G138" s="145"/>
      <c r="H138" s="145"/>
      <c r="I138" s="145"/>
    </row>
    <row r="139" spans="1:9" ht="19.5" customHeight="1">
      <c r="A139" s="146">
        <v>213</v>
      </c>
      <c r="B139" s="51" t="s">
        <v>649</v>
      </c>
      <c r="C139" s="145">
        <f aca="true" t="shared" si="21" ref="C139:I139">SUM(C140:C147)</f>
        <v>1196</v>
      </c>
      <c r="D139" s="145">
        <f t="shared" si="21"/>
        <v>765</v>
      </c>
      <c r="E139" s="145">
        <f t="shared" si="21"/>
        <v>0</v>
      </c>
      <c r="F139" s="145">
        <f t="shared" si="21"/>
        <v>431</v>
      </c>
      <c r="G139" s="145">
        <f t="shared" si="21"/>
        <v>0</v>
      </c>
      <c r="H139" s="145">
        <f t="shared" si="21"/>
        <v>0</v>
      </c>
      <c r="I139" s="145">
        <f t="shared" si="21"/>
        <v>0</v>
      </c>
    </row>
    <row r="140" spans="1:9" ht="19.5" customHeight="1">
      <c r="A140" s="146">
        <v>21301</v>
      </c>
      <c r="B140" s="51" t="s">
        <v>650</v>
      </c>
      <c r="C140" s="145">
        <f aca="true" t="shared" si="22" ref="C140:C147">SUM(D140:I140)</f>
        <v>456</v>
      </c>
      <c r="D140" s="145">
        <v>250</v>
      </c>
      <c r="E140" s="145"/>
      <c r="F140" s="145">
        <v>206</v>
      </c>
      <c r="G140" s="145"/>
      <c r="H140" s="145"/>
      <c r="I140" s="145"/>
    </row>
    <row r="141" spans="1:9" ht="19.5" customHeight="1">
      <c r="A141" s="146">
        <v>21302</v>
      </c>
      <c r="B141" s="51" t="s">
        <v>672</v>
      </c>
      <c r="C141" s="145">
        <f t="shared" si="22"/>
        <v>2</v>
      </c>
      <c r="D141" s="145">
        <v>2</v>
      </c>
      <c r="E141" s="145"/>
      <c r="F141" s="145"/>
      <c r="G141" s="145"/>
      <c r="H141" s="145"/>
      <c r="I141" s="145"/>
    </row>
    <row r="142" spans="1:9" ht="19.5" customHeight="1">
      <c r="A142" s="146">
        <v>21303</v>
      </c>
      <c r="B142" s="51" t="s">
        <v>690</v>
      </c>
      <c r="C142" s="145">
        <f t="shared" si="22"/>
        <v>34</v>
      </c>
      <c r="D142" s="145">
        <v>2</v>
      </c>
      <c r="E142" s="145"/>
      <c r="F142" s="145">
        <v>32</v>
      </c>
      <c r="G142" s="145"/>
      <c r="H142" s="145"/>
      <c r="I142" s="145"/>
    </row>
    <row r="143" spans="1:9" ht="19.5" customHeight="1">
      <c r="A143" s="146">
        <v>21305</v>
      </c>
      <c r="B143" s="51" t="s">
        <v>714</v>
      </c>
      <c r="C143" s="145">
        <f t="shared" si="22"/>
        <v>175</v>
      </c>
      <c r="D143" s="145">
        <v>30</v>
      </c>
      <c r="E143" s="145"/>
      <c r="F143" s="145">
        <v>145</v>
      </c>
      <c r="G143" s="145"/>
      <c r="H143" s="145"/>
      <c r="I143" s="145"/>
    </row>
    <row r="144" spans="1:9" ht="19.5" customHeight="1">
      <c r="A144" s="146">
        <v>21307</v>
      </c>
      <c r="B144" s="51" t="s">
        <v>721</v>
      </c>
      <c r="C144" s="145">
        <f t="shared" si="22"/>
        <v>504</v>
      </c>
      <c r="D144" s="145">
        <v>481</v>
      </c>
      <c r="E144" s="145"/>
      <c r="F144" s="145">
        <v>23</v>
      </c>
      <c r="G144" s="145"/>
      <c r="H144" s="145"/>
      <c r="I144" s="145"/>
    </row>
    <row r="145" spans="1:9" ht="19.5" customHeight="1">
      <c r="A145" s="146">
        <v>21308</v>
      </c>
      <c r="B145" s="51" t="s">
        <v>728</v>
      </c>
      <c r="C145" s="145">
        <f t="shared" si="22"/>
        <v>0</v>
      </c>
      <c r="D145" s="145"/>
      <c r="E145" s="145"/>
      <c r="F145" s="145"/>
      <c r="G145" s="145"/>
      <c r="H145" s="145"/>
      <c r="I145" s="145"/>
    </row>
    <row r="146" spans="1:9" ht="19.5" customHeight="1">
      <c r="A146" s="146">
        <v>21309</v>
      </c>
      <c r="B146" s="51" t="s">
        <v>734</v>
      </c>
      <c r="C146" s="145">
        <f t="shared" si="22"/>
        <v>0</v>
      </c>
      <c r="D146" s="145"/>
      <c r="E146" s="145"/>
      <c r="F146" s="145"/>
      <c r="G146" s="145"/>
      <c r="H146" s="145"/>
      <c r="I146" s="145"/>
    </row>
    <row r="147" spans="1:9" ht="19.5" customHeight="1">
      <c r="A147" s="146">
        <v>21399</v>
      </c>
      <c r="B147" s="51" t="s">
        <v>737</v>
      </c>
      <c r="C147" s="145">
        <f t="shared" si="22"/>
        <v>25</v>
      </c>
      <c r="D147" s="145"/>
      <c r="E147" s="145"/>
      <c r="F147" s="145">
        <v>25</v>
      </c>
      <c r="G147" s="145"/>
      <c r="H147" s="145"/>
      <c r="I147" s="145"/>
    </row>
    <row r="148" spans="1:9" ht="19.5" customHeight="1">
      <c r="A148" s="146">
        <v>214</v>
      </c>
      <c r="B148" s="51" t="s">
        <v>740</v>
      </c>
      <c r="C148" s="145">
        <f aca="true" t="shared" si="23" ref="C148:I148">SUM(C149:C154)</f>
        <v>32</v>
      </c>
      <c r="D148" s="145">
        <f t="shared" si="23"/>
        <v>0</v>
      </c>
      <c r="E148" s="145">
        <f t="shared" si="23"/>
        <v>0</v>
      </c>
      <c r="F148" s="145">
        <f t="shared" si="23"/>
        <v>32</v>
      </c>
      <c r="G148" s="145">
        <f t="shared" si="23"/>
        <v>0</v>
      </c>
      <c r="H148" s="145">
        <f t="shared" si="23"/>
        <v>0</v>
      </c>
      <c r="I148" s="145">
        <f t="shared" si="23"/>
        <v>0</v>
      </c>
    </row>
    <row r="149" spans="1:9" ht="19.5" customHeight="1">
      <c r="A149" s="146">
        <v>21401</v>
      </c>
      <c r="B149" s="51" t="s">
        <v>741</v>
      </c>
      <c r="C149" s="145">
        <f aca="true" t="shared" si="24" ref="C149:C154">SUM(D149:I149)</f>
        <v>32</v>
      </c>
      <c r="D149" s="145"/>
      <c r="E149" s="145"/>
      <c r="F149" s="145">
        <v>32</v>
      </c>
      <c r="G149" s="145"/>
      <c r="H149" s="145"/>
      <c r="I149" s="145"/>
    </row>
    <row r="150" spans="1:9" ht="19.5" customHeight="1">
      <c r="A150" s="146">
        <v>21402</v>
      </c>
      <c r="B150" s="51" t="s">
        <v>760</v>
      </c>
      <c r="C150" s="145">
        <f t="shared" si="24"/>
        <v>0</v>
      </c>
      <c r="D150" s="145"/>
      <c r="E150" s="145"/>
      <c r="F150" s="145"/>
      <c r="G150" s="145"/>
      <c r="H150" s="145"/>
      <c r="I150" s="145"/>
    </row>
    <row r="151" spans="1:9" ht="19.5" customHeight="1">
      <c r="A151" s="146">
        <v>21403</v>
      </c>
      <c r="B151" s="51" t="s">
        <v>767</v>
      </c>
      <c r="C151" s="145">
        <f t="shared" si="24"/>
        <v>0</v>
      </c>
      <c r="D151" s="145"/>
      <c r="E151" s="145"/>
      <c r="F151" s="145"/>
      <c r="G151" s="145"/>
      <c r="H151" s="145"/>
      <c r="I151" s="145"/>
    </row>
    <row r="152" spans="1:9" ht="19.5" customHeight="1">
      <c r="A152" s="146">
        <v>21405</v>
      </c>
      <c r="B152" s="51" t="s">
        <v>774</v>
      </c>
      <c r="C152" s="145">
        <f t="shared" si="24"/>
        <v>0</v>
      </c>
      <c r="D152" s="145"/>
      <c r="E152" s="145"/>
      <c r="F152" s="145"/>
      <c r="G152" s="145"/>
      <c r="H152" s="145"/>
      <c r="I152" s="145"/>
    </row>
    <row r="153" spans="1:9" ht="19.5" customHeight="1">
      <c r="A153" s="146">
        <v>21406</v>
      </c>
      <c r="B153" s="51" t="s">
        <v>777</v>
      </c>
      <c r="C153" s="145">
        <f t="shared" si="24"/>
        <v>0</v>
      </c>
      <c r="D153" s="145"/>
      <c r="E153" s="145"/>
      <c r="F153" s="145"/>
      <c r="G153" s="145"/>
      <c r="H153" s="145"/>
      <c r="I153" s="145"/>
    </row>
    <row r="154" spans="1:9" ht="19.5" customHeight="1">
      <c r="A154" s="146">
        <v>21499</v>
      </c>
      <c r="B154" s="51" t="s">
        <v>782</v>
      </c>
      <c r="C154" s="145">
        <f t="shared" si="24"/>
        <v>0</v>
      </c>
      <c r="D154" s="145"/>
      <c r="E154" s="145"/>
      <c r="F154" s="145"/>
      <c r="G154" s="145"/>
      <c r="H154" s="145"/>
      <c r="I154" s="145"/>
    </row>
    <row r="155" spans="1:9" ht="19.5" customHeight="1">
      <c r="A155" s="146">
        <v>215</v>
      </c>
      <c r="B155" s="51" t="s">
        <v>785</v>
      </c>
      <c r="C155" s="145">
        <f aca="true" t="shared" si="25" ref="C155:I155">SUM(C156:C162)</f>
        <v>0</v>
      </c>
      <c r="D155" s="145">
        <f t="shared" si="25"/>
        <v>0</v>
      </c>
      <c r="E155" s="145">
        <f t="shared" si="25"/>
        <v>0</v>
      </c>
      <c r="F155" s="145">
        <f t="shared" si="25"/>
        <v>0</v>
      </c>
      <c r="G155" s="145">
        <f t="shared" si="25"/>
        <v>0</v>
      </c>
      <c r="H155" s="145">
        <f t="shared" si="25"/>
        <v>0</v>
      </c>
      <c r="I155" s="145">
        <f t="shared" si="25"/>
        <v>0</v>
      </c>
    </row>
    <row r="156" spans="1:9" ht="19.5" customHeight="1">
      <c r="A156" s="146">
        <v>21501</v>
      </c>
      <c r="B156" s="51" t="s">
        <v>786</v>
      </c>
      <c r="C156" s="145">
        <f aca="true" t="shared" si="26" ref="C156:C162">SUM(D156:I156)</f>
        <v>0</v>
      </c>
      <c r="D156" s="145"/>
      <c r="E156" s="145"/>
      <c r="F156" s="145"/>
      <c r="G156" s="145"/>
      <c r="H156" s="145"/>
      <c r="I156" s="145"/>
    </row>
    <row r="157" spans="1:9" ht="19.5" customHeight="1">
      <c r="A157" s="146">
        <v>21502</v>
      </c>
      <c r="B157" s="51" t="s">
        <v>793</v>
      </c>
      <c r="C157" s="145">
        <f t="shared" si="26"/>
        <v>0</v>
      </c>
      <c r="D157" s="145"/>
      <c r="E157" s="145"/>
      <c r="F157" s="145"/>
      <c r="G157" s="145"/>
      <c r="H157" s="145"/>
      <c r="I157" s="145"/>
    </row>
    <row r="158" spans="1:9" ht="19.5" customHeight="1">
      <c r="A158" s="146">
        <v>21503</v>
      </c>
      <c r="B158" s="51" t="s">
        <v>806</v>
      </c>
      <c r="C158" s="145">
        <f t="shared" si="26"/>
        <v>0</v>
      </c>
      <c r="D158" s="145"/>
      <c r="E158" s="145"/>
      <c r="F158" s="145"/>
      <c r="G158" s="145"/>
      <c r="H158" s="145"/>
      <c r="I158" s="145"/>
    </row>
    <row r="159" spans="1:9" ht="19.5" customHeight="1">
      <c r="A159" s="146">
        <v>21505</v>
      </c>
      <c r="B159" s="51" t="s">
        <v>808</v>
      </c>
      <c r="C159" s="145">
        <f t="shared" si="26"/>
        <v>0</v>
      </c>
      <c r="D159" s="145"/>
      <c r="E159" s="145"/>
      <c r="F159" s="145"/>
      <c r="G159" s="145"/>
      <c r="H159" s="145"/>
      <c r="I159" s="145"/>
    </row>
    <row r="160" spans="1:9" ht="19.5" customHeight="1">
      <c r="A160" s="146">
        <v>21507</v>
      </c>
      <c r="B160" s="51" t="s">
        <v>815</v>
      </c>
      <c r="C160" s="145">
        <f t="shared" si="26"/>
        <v>0</v>
      </c>
      <c r="D160" s="145"/>
      <c r="E160" s="145"/>
      <c r="F160" s="145"/>
      <c r="G160" s="145"/>
      <c r="H160" s="145"/>
      <c r="I160" s="145"/>
    </row>
    <row r="161" spans="1:9" ht="19.5" customHeight="1">
      <c r="A161" s="146">
        <v>21508</v>
      </c>
      <c r="B161" s="51" t="s">
        <v>819</v>
      </c>
      <c r="C161" s="145">
        <f t="shared" si="26"/>
        <v>0</v>
      </c>
      <c r="D161" s="145"/>
      <c r="E161" s="145"/>
      <c r="F161" s="145"/>
      <c r="G161" s="145"/>
      <c r="H161" s="145"/>
      <c r="I161" s="145"/>
    </row>
    <row r="162" spans="1:9" ht="19.5" customHeight="1">
      <c r="A162" s="146">
        <v>21599</v>
      </c>
      <c r="B162" s="51" t="s">
        <v>824</v>
      </c>
      <c r="C162" s="145">
        <f t="shared" si="26"/>
        <v>0</v>
      </c>
      <c r="D162" s="145"/>
      <c r="E162" s="145"/>
      <c r="F162" s="145"/>
      <c r="G162" s="145"/>
      <c r="H162" s="145"/>
      <c r="I162" s="145"/>
    </row>
    <row r="163" spans="1:9" ht="19.5" customHeight="1">
      <c r="A163" s="146">
        <v>216</v>
      </c>
      <c r="B163" s="51" t="s">
        <v>830</v>
      </c>
      <c r="C163" s="145">
        <f aca="true" t="shared" si="27" ref="C163:I163">SUM(C164:C166)</f>
        <v>0</v>
      </c>
      <c r="D163" s="145">
        <f t="shared" si="27"/>
        <v>0</v>
      </c>
      <c r="E163" s="145">
        <f t="shared" si="27"/>
        <v>0</v>
      </c>
      <c r="F163" s="145">
        <f t="shared" si="27"/>
        <v>0</v>
      </c>
      <c r="G163" s="145">
        <f t="shared" si="27"/>
        <v>0</v>
      </c>
      <c r="H163" s="145">
        <f t="shared" si="27"/>
        <v>0</v>
      </c>
      <c r="I163" s="145">
        <f t="shared" si="27"/>
        <v>0</v>
      </c>
    </row>
    <row r="164" spans="1:9" ht="19.5" customHeight="1">
      <c r="A164" s="146">
        <v>21602</v>
      </c>
      <c r="B164" s="51" t="s">
        <v>831</v>
      </c>
      <c r="C164" s="145">
        <f aca="true" t="shared" si="28" ref="C164:C166">SUM(D164:I164)</f>
        <v>0</v>
      </c>
      <c r="D164" s="145"/>
      <c r="E164" s="145"/>
      <c r="F164" s="145"/>
      <c r="G164" s="145"/>
      <c r="H164" s="145"/>
      <c r="I164" s="145"/>
    </row>
    <row r="165" spans="1:9" ht="19.5" customHeight="1">
      <c r="A165" s="146">
        <v>21606</v>
      </c>
      <c r="B165" s="51" t="s">
        <v>837</v>
      </c>
      <c r="C165" s="145">
        <f t="shared" si="28"/>
        <v>0</v>
      </c>
      <c r="D165" s="145"/>
      <c r="E165" s="145"/>
      <c r="F165" s="145"/>
      <c r="G165" s="145"/>
      <c r="H165" s="145"/>
      <c r="I165" s="145"/>
    </row>
    <row r="166" spans="1:9" ht="19.5" customHeight="1">
      <c r="A166" s="146">
        <v>21699</v>
      </c>
      <c r="B166" s="51" t="s">
        <v>840</v>
      </c>
      <c r="C166" s="145">
        <f t="shared" si="28"/>
        <v>0</v>
      </c>
      <c r="D166" s="145"/>
      <c r="E166" s="145"/>
      <c r="F166" s="145"/>
      <c r="G166" s="145"/>
      <c r="H166" s="145"/>
      <c r="I166" s="145"/>
    </row>
    <row r="167" spans="1:9" ht="19.5" customHeight="1">
      <c r="A167" s="146">
        <v>217</v>
      </c>
      <c r="B167" s="51" t="s">
        <v>843</v>
      </c>
      <c r="C167" s="145">
        <f aca="true" t="shared" si="29" ref="C167:I167">SUM(C168:C172)</f>
        <v>0</v>
      </c>
      <c r="D167" s="145">
        <f t="shared" si="29"/>
        <v>0</v>
      </c>
      <c r="E167" s="145">
        <f t="shared" si="29"/>
        <v>0</v>
      </c>
      <c r="F167" s="145">
        <f t="shared" si="29"/>
        <v>0</v>
      </c>
      <c r="G167" s="145">
        <f t="shared" si="29"/>
        <v>0</v>
      </c>
      <c r="H167" s="145">
        <f t="shared" si="29"/>
        <v>0</v>
      </c>
      <c r="I167" s="145">
        <f t="shared" si="29"/>
        <v>0</v>
      </c>
    </row>
    <row r="168" spans="1:9" ht="19.5" customHeight="1">
      <c r="A168" s="146">
        <v>21701</v>
      </c>
      <c r="B168" s="51" t="s">
        <v>844</v>
      </c>
      <c r="C168" s="145">
        <f aca="true" t="shared" si="30" ref="C168:C172">SUM(D168:I168)</f>
        <v>0</v>
      </c>
      <c r="D168" s="145"/>
      <c r="E168" s="145"/>
      <c r="F168" s="145"/>
      <c r="G168" s="145"/>
      <c r="H168" s="145"/>
      <c r="I168" s="145"/>
    </row>
    <row r="169" spans="1:9" ht="19.5" customHeight="1">
      <c r="A169" s="146">
        <v>21702</v>
      </c>
      <c r="B169" s="51" t="s">
        <v>847</v>
      </c>
      <c r="C169" s="145">
        <f t="shared" si="30"/>
        <v>0</v>
      </c>
      <c r="D169" s="145"/>
      <c r="E169" s="145"/>
      <c r="F169" s="145"/>
      <c r="G169" s="145"/>
      <c r="H169" s="145"/>
      <c r="I169" s="145"/>
    </row>
    <row r="170" spans="1:9" ht="19.5" customHeight="1">
      <c r="A170" s="146">
        <v>21703</v>
      </c>
      <c r="B170" s="51" t="s">
        <v>857</v>
      </c>
      <c r="C170" s="145">
        <f t="shared" si="30"/>
        <v>0</v>
      </c>
      <c r="D170" s="145"/>
      <c r="E170" s="145"/>
      <c r="F170" s="145"/>
      <c r="G170" s="145"/>
      <c r="H170" s="145"/>
      <c r="I170" s="145"/>
    </row>
    <row r="171" spans="1:9" ht="19.5" customHeight="1">
      <c r="A171" s="146">
        <v>21704</v>
      </c>
      <c r="B171" s="51" t="s">
        <v>863</v>
      </c>
      <c r="C171" s="145">
        <f t="shared" si="30"/>
        <v>0</v>
      </c>
      <c r="D171" s="145"/>
      <c r="E171" s="145"/>
      <c r="F171" s="145"/>
      <c r="G171" s="145"/>
      <c r="H171" s="145"/>
      <c r="I171" s="145"/>
    </row>
    <row r="172" spans="1:9" ht="19.5" customHeight="1">
      <c r="A172" s="146">
        <v>21799</v>
      </c>
      <c r="B172" s="51" t="s">
        <v>866</v>
      </c>
      <c r="C172" s="145">
        <f t="shared" si="30"/>
        <v>0</v>
      </c>
      <c r="D172" s="145"/>
      <c r="E172" s="145"/>
      <c r="F172" s="145"/>
      <c r="G172" s="145"/>
      <c r="H172" s="145"/>
      <c r="I172" s="145"/>
    </row>
    <row r="173" spans="1:9" ht="19.5" customHeight="1">
      <c r="A173" s="146">
        <v>219</v>
      </c>
      <c r="B173" s="51" t="s">
        <v>869</v>
      </c>
      <c r="C173" s="145">
        <f aca="true" t="shared" si="31" ref="C173:I173">SUM(C174:C182)</f>
        <v>0</v>
      </c>
      <c r="D173" s="145">
        <f t="shared" si="31"/>
        <v>0</v>
      </c>
      <c r="E173" s="145">
        <f t="shared" si="31"/>
        <v>0</v>
      </c>
      <c r="F173" s="145">
        <f t="shared" si="31"/>
        <v>0</v>
      </c>
      <c r="G173" s="145">
        <f t="shared" si="31"/>
        <v>0</v>
      </c>
      <c r="H173" s="145">
        <f t="shared" si="31"/>
        <v>0</v>
      </c>
      <c r="I173" s="145">
        <f t="shared" si="31"/>
        <v>0</v>
      </c>
    </row>
    <row r="174" spans="1:9" ht="19.5" customHeight="1">
      <c r="A174" s="146">
        <v>21901</v>
      </c>
      <c r="B174" s="51" t="s">
        <v>870</v>
      </c>
      <c r="C174" s="145">
        <f aca="true" t="shared" si="32" ref="C174:C182">SUM(D174:I174)</f>
        <v>0</v>
      </c>
      <c r="D174" s="145"/>
      <c r="E174" s="145"/>
      <c r="F174" s="145"/>
      <c r="G174" s="145"/>
      <c r="H174" s="145"/>
      <c r="I174" s="145"/>
    </row>
    <row r="175" spans="1:9" ht="19.5" customHeight="1">
      <c r="A175" s="146">
        <v>21902</v>
      </c>
      <c r="B175" s="51" t="s">
        <v>871</v>
      </c>
      <c r="C175" s="145">
        <f t="shared" si="32"/>
        <v>0</v>
      </c>
      <c r="D175" s="145"/>
      <c r="E175" s="145"/>
      <c r="F175" s="145"/>
      <c r="G175" s="145"/>
      <c r="H175" s="145"/>
      <c r="I175" s="145"/>
    </row>
    <row r="176" spans="1:9" ht="19.5" customHeight="1">
      <c r="A176" s="146">
        <v>21903</v>
      </c>
      <c r="B176" s="51" t="s">
        <v>872</v>
      </c>
      <c r="C176" s="145">
        <f t="shared" si="32"/>
        <v>0</v>
      </c>
      <c r="D176" s="145"/>
      <c r="E176" s="145"/>
      <c r="F176" s="145"/>
      <c r="G176" s="145"/>
      <c r="H176" s="145"/>
      <c r="I176" s="145"/>
    </row>
    <row r="177" spans="1:9" ht="19.5" customHeight="1">
      <c r="A177" s="146">
        <v>21904</v>
      </c>
      <c r="B177" s="51" t="s">
        <v>873</v>
      </c>
      <c r="C177" s="145">
        <f t="shared" si="32"/>
        <v>0</v>
      </c>
      <c r="D177" s="145"/>
      <c r="E177" s="145"/>
      <c r="F177" s="145"/>
      <c r="G177" s="145"/>
      <c r="H177" s="145"/>
      <c r="I177" s="145"/>
    </row>
    <row r="178" spans="1:9" ht="19.5" customHeight="1">
      <c r="A178" s="146">
        <v>21905</v>
      </c>
      <c r="B178" s="51" t="s">
        <v>874</v>
      </c>
      <c r="C178" s="145">
        <f t="shared" si="32"/>
        <v>0</v>
      </c>
      <c r="D178" s="145"/>
      <c r="E178" s="145"/>
      <c r="F178" s="145"/>
      <c r="G178" s="145"/>
      <c r="H178" s="145"/>
      <c r="I178" s="145"/>
    </row>
    <row r="179" spans="1:9" ht="19.5" customHeight="1">
      <c r="A179" s="146">
        <v>21906</v>
      </c>
      <c r="B179" s="51" t="s">
        <v>650</v>
      </c>
      <c r="C179" s="145">
        <f t="shared" si="32"/>
        <v>0</v>
      </c>
      <c r="D179" s="145"/>
      <c r="E179" s="145"/>
      <c r="F179" s="145"/>
      <c r="G179" s="145"/>
      <c r="H179" s="145"/>
      <c r="I179" s="145"/>
    </row>
    <row r="180" spans="1:9" ht="19.5" customHeight="1">
      <c r="A180" s="146">
        <v>21907</v>
      </c>
      <c r="B180" s="51" t="s">
        <v>875</v>
      </c>
      <c r="C180" s="145">
        <f t="shared" si="32"/>
        <v>0</v>
      </c>
      <c r="D180" s="145"/>
      <c r="E180" s="145"/>
      <c r="F180" s="145"/>
      <c r="G180" s="145"/>
      <c r="H180" s="145"/>
      <c r="I180" s="145"/>
    </row>
    <row r="181" spans="1:9" ht="19.5" customHeight="1">
      <c r="A181" s="146">
        <v>21908</v>
      </c>
      <c r="B181" s="51" t="s">
        <v>876</v>
      </c>
      <c r="C181" s="145">
        <f t="shared" si="32"/>
        <v>0</v>
      </c>
      <c r="D181" s="145"/>
      <c r="E181" s="145"/>
      <c r="F181" s="145"/>
      <c r="G181" s="145"/>
      <c r="H181" s="145"/>
      <c r="I181" s="145"/>
    </row>
    <row r="182" spans="1:9" ht="19.5" customHeight="1">
      <c r="A182" s="146">
        <v>21999</v>
      </c>
      <c r="B182" s="51" t="s">
        <v>877</v>
      </c>
      <c r="C182" s="145">
        <f t="shared" si="32"/>
        <v>0</v>
      </c>
      <c r="D182" s="145"/>
      <c r="E182" s="145"/>
      <c r="F182" s="145"/>
      <c r="G182" s="145"/>
      <c r="H182" s="145"/>
      <c r="I182" s="145"/>
    </row>
    <row r="183" spans="1:9" ht="19.5" customHeight="1">
      <c r="A183" s="146">
        <v>220</v>
      </c>
      <c r="B183" s="51" t="s">
        <v>878</v>
      </c>
      <c r="C183" s="145">
        <f aca="true" t="shared" si="33" ref="C183:I183">SUM(C184:C186)</f>
        <v>0</v>
      </c>
      <c r="D183" s="145">
        <f t="shared" si="33"/>
        <v>0</v>
      </c>
      <c r="E183" s="145">
        <f t="shared" si="33"/>
        <v>0</v>
      </c>
      <c r="F183" s="145">
        <f t="shared" si="33"/>
        <v>0</v>
      </c>
      <c r="G183" s="145">
        <f t="shared" si="33"/>
        <v>0</v>
      </c>
      <c r="H183" s="145">
        <f t="shared" si="33"/>
        <v>0</v>
      </c>
      <c r="I183" s="145">
        <f t="shared" si="33"/>
        <v>0</v>
      </c>
    </row>
    <row r="184" spans="1:9" ht="19.5" customHeight="1">
      <c r="A184" s="146">
        <v>22001</v>
      </c>
      <c r="B184" s="51" t="s">
        <v>879</v>
      </c>
      <c r="C184" s="145">
        <f aca="true" t="shared" si="34" ref="C184:C186">SUM(D184:I184)</f>
        <v>0</v>
      </c>
      <c r="D184" s="145"/>
      <c r="E184" s="145"/>
      <c r="F184" s="145"/>
      <c r="G184" s="145"/>
      <c r="H184" s="145"/>
      <c r="I184" s="145"/>
    </row>
    <row r="185" spans="1:9" ht="19.5" customHeight="1">
      <c r="A185" s="146">
        <v>22005</v>
      </c>
      <c r="B185" s="51" t="s">
        <v>902</v>
      </c>
      <c r="C185" s="145">
        <f t="shared" si="34"/>
        <v>0</v>
      </c>
      <c r="D185" s="145"/>
      <c r="E185" s="145"/>
      <c r="F185" s="145"/>
      <c r="G185" s="145"/>
      <c r="H185" s="145"/>
      <c r="I185" s="145"/>
    </row>
    <row r="186" spans="1:9" ht="19.5" customHeight="1">
      <c r="A186" s="146">
        <v>22099</v>
      </c>
      <c r="B186" s="51" t="s">
        <v>914</v>
      </c>
      <c r="C186" s="145">
        <f t="shared" si="34"/>
        <v>0</v>
      </c>
      <c r="D186" s="145"/>
      <c r="E186" s="145"/>
      <c r="F186" s="145"/>
      <c r="G186" s="145"/>
      <c r="H186" s="145"/>
      <c r="I186" s="145"/>
    </row>
    <row r="187" spans="1:9" ht="19.5" customHeight="1">
      <c r="A187" s="146">
        <v>221</v>
      </c>
      <c r="B187" s="51" t="s">
        <v>916</v>
      </c>
      <c r="C187" s="145">
        <f aca="true" t="shared" si="35" ref="C187:I187">SUM(C188:C190)</f>
        <v>2063</v>
      </c>
      <c r="D187" s="145">
        <f t="shared" si="35"/>
        <v>2063</v>
      </c>
      <c r="E187" s="145">
        <f t="shared" si="35"/>
        <v>0</v>
      </c>
      <c r="F187" s="145">
        <f t="shared" si="35"/>
        <v>0</v>
      </c>
      <c r="G187" s="145">
        <f t="shared" si="35"/>
        <v>0</v>
      </c>
      <c r="H187" s="145">
        <f t="shared" si="35"/>
        <v>0</v>
      </c>
      <c r="I187" s="145">
        <f t="shared" si="35"/>
        <v>0</v>
      </c>
    </row>
    <row r="188" spans="1:9" ht="19.5" customHeight="1">
      <c r="A188" s="146">
        <v>22101</v>
      </c>
      <c r="B188" s="51" t="s">
        <v>917</v>
      </c>
      <c r="C188" s="145">
        <f aca="true" t="shared" si="36" ref="C188:C190">SUM(D188:I188)</f>
        <v>0</v>
      </c>
      <c r="D188" s="145"/>
      <c r="E188" s="145"/>
      <c r="F188" s="145"/>
      <c r="G188" s="145"/>
      <c r="H188" s="145"/>
      <c r="I188" s="145"/>
    </row>
    <row r="189" spans="1:9" ht="19.5" customHeight="1">
      <c r="A189" s="146">
        <v>22102</v>
      </c>
      <c r="B189" s="51" t="s">
        <v>929</v>
      </c>
      <c r="C189" s="145">
        <f t="shared" si="36"/>
        <v>2063</v>
      </c>
      <c r="D189" s="145">
        <v>2063</v>
      </c>
      <c r="E189" s="145"/>
      <c r="F189" s="145"/>
      <c r="G189" s="145"/>
      <c r="H189" s="145"/>
      <c r="I189" s="145"/>
    </row>
    <row r="190" spans="1:9" ht="19.5" customHeight="1">
      <c r="A190" s="146">
        <v>22103</v>
      </c>
      <c r="B190" s="51" t="s">
        <v>933</v>
      </c>
      <c r="C190" s="145">
        <f t="shared" si="36"/>
        <v>0</v>
      </c>
      <c r="D190" s="145"/>
      <c r="E190" s="145"/>
      <c r="F190" s="145"/>
      <c r="G190" s="145"/>
      <c r="H190" s="145"/>
      <c r="I190" s="145"/>
    </row>
    <row r="191" spans="1:9" ht="19.5" customHeight="1">
      <c r="A191" s="146">
        <v>222</v>
      </c>
      <c r="B191" s="51" t="s">
        <v>937</v>
      </c>
      <c r="C191" s="145">
        <f aca="true" t="shared" si="37" ref="C191:I191">SUM(C192:C195)</f>
        <v>19</v>
      </c>
      <c r="D191" s="145">
        <f t="shared" si="37"/>
        <v>0</v>
      </c>
      <c r="E191" s="145">
        <f t="shared" si="37"/>
        <v>0</v>
      </c>
      <c r="F191" s="145">
        <f t="shared" si="37"/>
        <v>19</v>
      </c>
      <c r="G191" s="145">
        <f t="shared" si="37"/>
        <v>0</v>
      </c>
      <c r="H191" s="145">
        <f t="shared" si="37"/>
        <v>0</v>
      </c>
      <c r="I191" s="145">
        <f t="shared" si="37"/>
        <v>0</v>
      </c>
    </row>
    <row r="192" spans="1:9" ht="19.5" customHeight="1">
      <c r="A192" s="146">
        <v>22201</v>
      </c>
      <c r="B192" s="51" t="s">
        <v>938</v>
      </c>
      <c r="C192" s="145">
        <f aca="true" t="shared" si="38" ref="C192:C195">SUM(D192:I192)</f>
        <v>19</v>
      </c>
      <c r="D192" s="145"/>
      <c r="E192" s="145"/>
      <c r="F192" s="145">
        <v>19</v>
      </c>
      <c r="G192" s="145"/>
      <c r="H192" s="145"/>
      <c r="I192" s="145"/>
    </row>
    <row r="193" spans="1:9" ht="19.5" customHeight="1">
      <c r="A193" s="146">
        <v>22203</v>
      </c>
      <c r="B193" s="51" t="s">
        <v>952</v>
      </c>
      <c r="C193" s="145">
        <f t="shared" si="38"/>
        <v>0</v>
      </c>
      <c r="D193" s="145"/>
      <c r="E193" s="145"/>
      <c r="F193" s="145"/>
      <c r="G193" s="145"/>
      <c r="H193" s="145"/>
      <c r="I193" s="145"/>
    </row>
    <row r="194" spans="1:9" ht="19.5" customHeight="1">
      <c r="A194" s="146">
        <v>22204</v>
      </c>
      <c r="B194" s="51" t="s">
        <v>958</v>
      </c>
      <c r="C194" s="145">
        <f t="shared" si="38"/>
        <v>0</v>
      </c>
      <c r="D194" s="145"/>
      <c r="E194" s="145"/>
      <c r="F194" s="145"/>
      <c r="G194" s="145"/>
      <c r="H194" s="145"/>
      <c r="I194" s="145"/>
    </row>
    <row r="195" spans="1:9" ht="19.5" customHeight="1">
      <c r="A195" s="146">
        <v>22205</v>
      </c>
      <c r="B195" s="51" t="s">
        <v>964</v>
      </c>
      <c r="C195" s="145">
        <f t="shared" si="38"/>
        <v>0</v>
      </c>
      <c r="D195" s="145"/>
      <c r="E195" s="145"/>
      <c r="F195" s="145"/>
      <c r="G195" s="145"/>
      <c r="H195" s="145"/>
      <c r="I195" s="145"/>
    </row>
    <row r="196" spans="1:9" ht="19.5" customHeight="1">
      <c r="A196" s="146">
        <v>224</v>
      </c>
      <c r="B196" s="51" t="s">
        <v>977</v>
      </c>
      <c r="C196" s="145">
        <f aca="true" t="shared" si="39" ref="C196:I196">SUM(C197:C203)</f>
        <v>798</v>
      </c>
      <c r="D196" s="145">
        <f t="shared" si="39"/>
        <v>798</v>
      </c>
      <c r="E196" s="145">
        <f t="shared" si="39"/>
        <v>0</v>
      </c>
      <c r="F196" s="145">
        <f t="shared" si="39"/>
        <v>0</v>
      </c>
      <c r="G196" s="145">
        <f t="shared" si="39"/>
        <v>0</v>
      </c>
      <c r="H196" s="145">
        <f t="shared" si="39"/>
        <v>0</v>
      </c>
      <c r="I196" s="145">
        <f t="shared" si="39"/>
        <v>0</v>
      </c>
    </row>
    <row r="197" spans="1:9" ht="19.5" customHeight="1">
      <c r="A197" s="146">
        <v>22401</v>
      </c>
      <c r="B197" s="51" t="s">
        <v>978</v>
      </c>
      <c r="C197" s="145">
        <f aca="true" t="shared" si="40" ref="C197:C204">SUM(D197:I197)</f>
        <v>78</v>
      </c>
      <c r="D197" s="145">
        <v>78</v>
      </c>
      <c r="E197" s="145"/>
      <c r="F197" s="145"/>
      <c r="G197" s="145"/>
      <c r="H197" s="145"/>
      <c r="I197" s="145"/>
    </row>
    <row r="198" spans="1:9" ht="19.5" customHeight="1">
      <c r="A198" s="146">
        <v>22402</v>
      </c>
      <c r="B198" s="51" t="s">
        <v>985</v>
      </c>
      <c r="C198" s="145">
        <f t="shared" si="40"/>
        <v>5</v>
      </c>
      <c r="D198" s="145">
        <v>5</v>
      </c>
      <c r="E198" s="145"/>
      <c r="F198" s="145"/>
      <c r="G198" s="145"/>
      <c r="H198" s="145"/>
      <c r="I198" s="145"/>
    </row>
    <row r="199" spans="1:9" ht="19.5" customHeight="1">
      <c r="A199" s="146">
        <v>22404</v>
      </c>
      <c r="B199" s="51" t="s">
        <v>988</v>
      </c>
      <c r="C199" s="145">
        <f t="shared" si="40"/>
        <v>705</v>
      </c>
      <c r="D199" s="145">
        <v>705</v>
      </c>
      <c r="E199" s="145"/>
      <c r="F199" s="145"/>
      <c r="G199" s="145"/>
      <c r="H199" s="145"/>
      <c r="I199" s="145"/>
    </row>
    <row r="200" spans="1:9" ht="19.5" customHeight="1">
      <c r="A200" s="146">
        <v>22405</v>
      </c>
      <c r="B200" s="51" t="s">
        <v>992</v>
      </c>
      <c r="C200" s="145">
        <f t="shared" si="40"/>
        <v>0</v>
      </c>
      <c r="D200" s="145"/>
      <c r="E200" s="145"/>
      <c r="F200" s="145"/>
      <c r="G200" s="145"/>
      <c r="H200" s="145"/>
      <c r="I200" s="145"/>
    </row>
    <row r="201" spans="1:9" ht="19.5" customHeight="1">
      <c r="A201" s="146">
        <v>22406</v>
      </c>
      <c r="B201" s="51" t="s">
        <v>1002</v>
      </c>
      <c r="C201" s="145">
        <f t="shared" si="40"/>
        <v>10</v>
      </c>
      <c r="D201" s="145">
        <v>10</v>
      </c>
      <c r="E201" s="145"/>
      <c r="F201" s="145"/>
      <c r="G201" s="145"/>
      <c r="H201" s="145"/>
      <c r="I201" s="145"/>
    </row>
    <row r="202" spans="1:9" ht="19.5" customHeight="1">
      <c r="A202" s="146">
        <v>22407</v>
      </c>
      <c r="B202" s="51" t="s">
        <v>1006</v>
      </c>
      <c r="C202" s="145">
        <f t="shared" si="40"/>
        <v>0</v>
      </c>
      <c r="D202" s="145"/>
      <c r="E202" s="145"/>
      <c r="F202" s="145"/>
      <c r="G202" s="145"/>
      <c r="H202" s="145"/>
      <c r="I202" s="145"/>
    </row>
    <row r="203" spans="1:9" ht="19.5" customHeight="1">
      <c r="A203" s="146">
        <v>22499</v>
      </c>
      <c r="B203" s="51" t="s">
        <v>1010</v>
      </c>
      <c r="C203" s="145">
        <f t="shared" si="40"/>
        <v>0</v>
      </c>
      <c r="D203" s="145"/>
      <c r="E203" s="145"/>
      <c r="F203" s="145"/>
      <c r="G203" s="145"/>
      <c r="H203" s="145"/>
      <c r="I203" s="145"/>
    </row>
    <row r="204" spans="1:9" ht="19.5" customHeight="1">
      <c r="A204" s="146">
        <v>227</v>
      </c>
      <c r="B204" s="51" t="s">
        <v>1012</v>
      </c>
      <c r="C204" s="145">
        <f t="shared" si="40"/>
        <v>827</v>
      </c>
      <c r="D204" s="145">
        <v>827</v>
      </c>
      <c r="E204" s="145"/>
      <c r="F204" s="145"/>
      <c r="G204" s="145"/>
      <c r="H204" s="145"/>
      <c r="I204" s="145"/>
    </row>
    <row r="205" spans="1:9" ht="19.5" customHeight="1">
      <c r="A205" s="146">
        <v>229</v>
      </c>
      <c r="B205" s="51" t="s">
        <v>1013</v>
      </c>
      <c r="C205" s="145">
        <f aca="true" t="shared" si="41" ref="C205:I205">SUM(C206:C207)</f>
        <v>0</v>
      </c>
      <c r="D205" s="145">
        <f t="shared" si="41"/>
        <v>0</v>
      </c>
      <c r="E205" s="145">
        <f t="shared" si="41"/>
        <v>0</v>
      </c>
      <c r="F205" s="145">
        <f t="shared" si="41"/>
        <v>0</v>
      </c>
      <c r="G205" s="145">
        <f t="shared" si="41"/>
        <v>0</v>
      </c>
      <c r="H205" s="145">
        <f t="shared" si="41"/>
        <v>0</v>
      </c>
      <c r="I205" s="145">
        <f t="shared" si="41"/>
        <v>0</v>
      </c>
    </row>
    <row r="206" spans="1:9" ht="19.5" customHeight="1">
      <c r="A206" s="146">
        <v>22902</v>
      </c>
      <c r="B206" s="51" t="s">
        <v>1014</v>
      </c>
      <c r="C206" s="145">
        <f aca="true" t="shared" si="42" ref="C206:C211">SUM(D206:I206)</f>
        <v>0</v>
      </c>
      <c r="D206" s="145"/>
      <c r="E206" s="145"/>
      <c r="F206" s="145"/>
      <c r="G206" s="145"/>
      <c r="H206" s="145"/>
      <c r="I206" s="145"/>
    </row>
    <row r="207" spans="1:9" ht="19.5" customHeight="1">
      <c r="A207" s="146">
        <v>22999</v>
      </c>
      <c r="B207" s="51" t="s">
        <v>877</v>
      </c>
      <c r="C207" s="145">
        <f t="shared" si="42"/>
        <v>0</v>
      </c>
      <c r="D207" s="145"/>
      <c r="E207" s="145"/>
      <c r="F207" s="145"/>
      <c r="G207" s="145"/>
      <c r="H207" s="145"/>
      <c r="I207" s="145"/>
    </row>
    <row r="208" spans="1:9" ht="19.5" customHeight="1">
      <c r="A208" s="146">
        <v>232</v>
      </c>
      <c r="B208" s="51" t="s">
        <v>1015</v>
      </c>
      <c r="C208" s="145">
        <f aca="true" t="shared" si="43" ref="C208:I208">SUM(C209)</f>
        <v>0</v>
      </c>
      <c r="D208" s="145">
        <f t="shared" si="43"/>
        <v>0</v>
      </c>
      <c r="E208" s="145">
        <f t="shared" si="43"/>
        <v>0</v>
      </c>
      <c r="F208" s="145">
        <f t="shared" si="43"/>
        <v>0</v>
      </c>
      <c r="G208" s="145">
        <f t="shared" si="43"/>
        <v>0</v>
      </c>
      <c r="H208" s="145">
        <f t="shared" si="43"/>
        <v>0</v>
      </c>
      <c r="I208" s="145">
        <f t="shared" si="43"/>
        <v>0</v>
      </c>
    </row>
    <row r="209" spans="1:9" ht="19.5" customHeight="1">
      <c r="A209" s="146">
        <v>23203</v>
      </c>
      <c r="B209" s="51" t="s">
        <v>1016</v>
      </c>
      <c r="C209" s="145">
        <f t="shared" si="42"/>
        <v>0</v>
      </c>
      <c r="D209" s="145"/>
      <c r="E209" s="145"/>
      <c r="F209" s="145"/>
      <c r="G209" s="145"/>
      <c r="H209" s="145"/>
      <c r="I209" s="145"/>
    </row>
    <row r="210" spans="1:9" ht="19.5" customHeight="1">
      <c r="A210" s="146">
        <v>233</v>
      </c>
      <c r="B210" s="51" t="s">
        <v>1021</v>
      </c>
      <c r="C210" s="145">
        <f t="shared" si="42"/>
        <v>0</v>
      </c>
      <c r="D210" s="145"/>
      <c r="E210" s="145"/>
      <c r="F210" s="145"/>
      <c r="G210" s="145"/>
      <c r="H210" s="145"/>
      <c r="I210" s="145"/>
    </row>
    <row r="211" spans="1:9" ht="19.5" customHeight="1">
      <c r="A211" s="52" t="s">
        <v>1023</v>
      </c>
      <c r="B211" s="52"/>
      <c r="C211" s="145">
        <f t="shared" si="42"/>
        <v>48822</v>
      </c>
      <c r="D211" s="148">
        <f aca="true" t="shared" si="44" ref="D211:I211">SUM(D6,D33,D36,D39,D51,D62,D73,D80,D102,D116,D132,D139,D148,D155,D163,D167,D173,D183,D187,D191,D196,D204,D205,D208,D210)</f>
        <v>44178</v>
      </c>
      <c r="E211" s="148">
        <f t="shared" si="44"/>
        <v>0</v>
      </c>
      <c r="F211" s="148">
        <f t="shared" si="44"/>
        <v>4644</v>
      </c>
      <c r="G211" s="148">
        <f t="shared" si="44"/>
        <v>0</v>
      </c>
      <c r="H211" s="148">
        <f t="shared" si="44"/>
        <v>0</v>
      </c>
      <c r="I211" s="148">
        <f t="shared" si="44"/>
        <v>0</v>
      </c>
    </row>
  </sheetData>
  <sheetProtection/>
  <autoFilter ref="A5:I211"/>
  <mergeCells count="10">
    <mergeCell ref="A2:I2"/>
    <mergeCell ref="A4:B4"/>
    <mergeCell ref="A211:B211"/>
    <mergeCell ref="C4:C5"/>
    <mergeCell ref="D4:D5"/>
    <mergeCell ref="E4:E5"/>
    <mergeCell ref="F4:F5"/>
    <mergeCell ref="G4:G5"/>
    <mergeCell ref="H4:H5"/>
    <mergeCell ref="I4:I5"/>
  </mergeCells>
  <printOptions horizontalCentered="1"/>
  <pageMargins left="0.4722222222222222" right="0.4722222222222222" top="0.4722222222222222" bottom="0.3541666666666667" header="0.11805555555555555" footer="0.11805555555555555"/>
  <pageSetup horizontalDpi="600" verticalDpi="600" orientation="landscape" paperSize="9" scale="80"/>
</worksheet>
</file>

<file path=xl/worksheets/sheet15.xml><?xml version="1.0" encoding="utf-8"?>
<worksheet xmlns="http://schemas.openxmlformats.org/spreadsheetml/2006/main" xmlns:r="http://schemas.openxmlformats.org/officeDocument/2006/relationships">
  <dimension ref="A1:R32"/>
  <sheetViews>
    <sheetView showGridLines="0" workbookViewId="0" topLeftCell="A1">
      <pane ySplit="5" topLeftCell="A6" activePane="bottomLeft" state="frozen"/>
      <selection pane="bottomLeft" activeCell="K6" sqref="K6"/>
    </sheetView>
  </sheetViews>
  <sheetFormatPr defaultColWidth="9.00390625" defaultRowHeight="14.25"/>
  <cols>
    <col min="1" max="1" width="9.00390625" style="32" customWidth="1"/>
    <col min="2" max="2" width="33.375" style="32" customWidth="1"/>
    <col min="3" max="18" width="7.375" style="32" customWidth="1"/>
    <col min="19" max="16384" width="9.00390625" style="32" customWidth="1"/>
  </cols>
  <sheetData>
    <row r="1" ht="14.25">
      <c r="A1" s="34" t="s">
        <v>1308</v>
      </c>
    </row>
    <row r="2" spans="1:18" s="30" customFormat="1" ht="22.5">
      <c r="A2" s="26" t="s">
        <v>1309</v>
      </c>
      <c r="B2" s="26"/>
      <c r="C2" s="26"/>
      <c r="D2" s="26"/>
      <c r="E2" s="26"/>
      <c r="F2" s="26"/>
      <c r="G2" s="26"/>
      <c r="H2" s="26"/>
      <c r="I2" s="26"/>
      <c r="J2" s="26"/>
      <c r="K2" s="26"/>
      <c r="L2" s="26"/>
      <c r="M2" s="26"/>
      <c r="N2" s="26"/>
      <c r="O2" s="26"/>
      <c r="P2" s="26"/>
      <c r="Q2" s="26"/>
      <c r="R2" s="26"/>
    </row>
    <row r="3" spans="4:18" ht="20.25" customHeight="1">
      <c r="D3" s="142"/>
      <c r="E3" s="142"/>
      <c r="F3" s="142"/>
      <c r="G3" s="142"/>
      <c r="H3" s="142"/>
      <c r="I3" s="142"/>
      <c r="R3" s="5" t="s">
        <v>1025</v>
      </c>
    </row>
    <row r="4" spans="1:18" s="31" customFormat="1" ht="22.5" customHeight="1">
      <c r="A4" s="56" t="s">
        <v>3</v>
      </c>
      <c r="B4" s="56"/>
      <c r="C4" s="56" t="s">
        <v>1310</v>
      </c>
      <c r="D4" s="56">
        <v>501</v>
      </c>
      <c r="E4" s="56">
        <v>502</v>
      </c>
      <c r="F4" s="56">
        <v>503</v>
      </c>
      <c r="G4" s="56">
        <v>504</v>
      </c>
      <c r="H4" s="56">
        <v>505</v>
      </c>
      <c r="I4" s="56">
        <v>506</v>
      </c>
      <c r="J4" s="56">
        <v>507</v>
      </c>
      <c r="K4" s="56">
        <v>508</v>
      </c>
      <c r="L4" s="56">
        <v>509</v>
      </c>
      <c r="M4" s="56">
        <v>510</v>
      </c>
      <c r="N4" s="56">
        <v>511</v>
      </c>
      <c r="O4" s="56">
        <v>512</v>
      </c>
      <c r="P4" s="56">
        <v>513</v>
      </c>
      <c r="Q4" s="56">
        <v>514</v>
      </c>
      <c r="R4" s="56">
        <v>515</v>
      </c>
    </row>
    <row r="5" spans="1:18" s="31" customFormat="1" ht="69" customHeight="1">
      <c r="A5" s="56" t="s">
        <v>7</v>
      </c>
      <c r="B5" s="56" t="s">
        <v>8</v>
      </c>
      <c r="C5" s="56"/>
      <c r="D5" s="57" t="s">
        <v>1311</v>
      </c>
      <c r="E5" s="57" t="s">
        <v>1312</v>
      </c>
      <c r="F5" s="57" t="s">
        <v>1313</v>
      </c>
      <c r="G5" s="57" t="s">
        <v>1314</v>
      </c>
      <c r="H5" s="57" t="s">
        <v>1315</v>
      </c>
      <c r="I5" s="57" t="s">
        <v>1316</v>
      </c>
      <c r="J5" s="57" t="s">
        <v>1317</v>
      </c>
      <c r="K5" s="57" t="s">
        <v>1318</v>
      </c>
      <c r="L5" s="57" t="s">
        <v>1319</v>
      </c>
      <c r="M5" s="57" t="s">
        <v>1320</v>
      </c>
      <c r="N5" s="57" t="s">
        <v>1321</v>
      </c>
      <c r="O5" s="57" t="s">
        <v>1128</v>
      </c>
      <c r="P5" s="57" t="s">
        <v>1196</v>
      </c>
      <c r="Q5" s="57" t="s">
        <v>1322</v>
      </c>
      <c r="R5" s="57" t="s">
        <v>1122</v>
      </c>
    </row>
    <row r="6" spans="1:18" ht="19.5" customHeight="1">
      <c r="A6" s="49">
        <v>201</v>
      </c>
      <c r="B6" s="51" t="s">
        <v>1323</v>
      </c>
      <c r="C6" s="51">
        <f aca="true" t="shared" si="0" ref="C6:C31">SUM(D6:R6)</f>
        <v>17203</v>
      </c>
      <c r="D6" s="51">
        <v>10371</v>
      </c>
      <c r="E6" s="51">
        <v>6419</v>
      </c>
      <c r="F6" s="51">
        <v>45</v>
      </c>
      <c r="G6" s="51"/>
      <c r="H6" s="51"/>
      <c r="I6" s="51"/>
      <c r="J6" s="51"/>
      <c r="K6" s="51"/>
      <c r="L6" s="51">
        <v>368</v>
      </c>
      <c r="M6" s="51"/>
      <c r="N6" s="51"/>
      <c r="O6" s="51"/>
      <c r="P6" s="51"/>
      <c r="Q6" s="51"/>
      <c r="R6" s="51"/>
    </row>
    <row r="7" spans="1:18" ht="19.5" customHeight="1">
      <c r="A7" s="49">
        <v>202</v>
      </c>
      <c r="B7" s="51" t="s">
        <v>1324</v>
      </c>
      <c r="C7" s="51">
        <f t="shared" si="0"/>
        <v>0</v>
      </c>
      <c r="D7" s="51"/>
      <c r="E7" s="51"/>
      <c r="F7" s="51"/>
      <c r="G7" s="51"/>
      <c r="H7" s="51"/>
      <c r="I7" s="51"/>
      <c r="J7" s="51"/>
      <c r="K7" s="51"/>
      <c r="L7" s="51"/>
      <c r="M7" s="51"/>
      <c r="N7" s="51"/>
      <c r="O7" s="51"/>
      <c r="P7" s="51"/>
      <c r="Q7" s="51"/>
      <c r="R7" s="51"/>
    </row>
    <row r="8" spans="1:18" ht="19.5" customHeight="1">
      <c r="A8" s="49">
        <v>203</v>
      </c>
      <c r="B8" s="51" t="s">
        <v>1325</v>
      </c>
      <c r="C8" s="51">
        <f t="shared" si="0"/>
        <v>127</v>
      </c>
      <c r="D8" s="51"/>
      <c r="E8" s="51">
        <v>127</v>
      </c>
      <c r="F8" s="51"/>
      <c r="G8" s="51"/>
      <c r="H8" s="51"/>
      <c r="I8" s="51"/>
      <c r="J8" s="51"/>
      <c r="K8" s="51"/>
      <c r="L8" s="51"/>
      <c r="M8" s="51"/>
      <c r="N8" s="51"/>
      <c r="O8" s="51"/>
      <c r="P8" s="51"/>
      <c r="Q8" s="51"/>
      <c r="R8" s="51"/>
    </row>
    <row r="9" spans="1:18" ht="19.5" customHeight="1">
      <c r="A9" s="49">
        <v>204</v>
      </c>
      <c r="B9" s="51" t="s">
        <v>1326</v>
      </c>
      <c r="C9" s="51">
        <f t="shared" si="0"/>
        <v>180</v>
      </c>
      <c r="D9" s="51">
        <v>148</v>
      </c>
      <c r="E9" s="51">
        <v>32</v>
      </c>
      <c r="F9" s="51"/>
      <c r="G9" s="51"/>
      <c r="H9" s="51"/>
      <c r="I9" s="51"/>
      <c r="J9" s="51"/>
      <c r="K9" s="51"/>
      <c r="L9" s="51"/>
      <c r="M9" s="51"/>
      <c r="N9" s="51"/>
      <c r="O9" s="51"/>
      <c r="P9" s="51"/>
      <c r="Q9" s="51"/>
      <c r="R9" s="51"/>
    </row>
    <row r="10" spans="1:18" ht="19.5" customHeight="1">
      <c r="A10" s="49">
        <v>205</v>
      </c>
      <c r="B10" s="51" t="s">
        <v>1327</v>
      </c>
      <c r="C10" s="51">
        <f t="shared" si="0"/>
        <v>9235</v>
      </c>
      <c r="D10" s="51"/>
      <c r="E10" s="51">
        <v>3</v>
      </c>
      <c r="F10" s="51">
        <v>2</v>
      </c>
      <c r="G10" s="51"/>
      <c r="H10" s="51">
        <v>9181</v>
      </c>
      <c r="I10" s="51">
        <v>2</v>
      </c>
      <c r="J10" s="51"/>
      <c r="K10" s="51"/>
      <c r="L10" s="51">
        <v>47</v>
      </c>
      <c r="M10" s="51"/>
      <c r="N10" s="51"/>
      <c r="O10" s="51"/>
      <c r="P10" s="51"/>
      <c r="Q10" s="51"/>
      <c r="R10" s="51"/>
    </row>
    <row r="11" spans="1:18" ht="19.5" customHeight="1">
      <c r="A11" s="49">
        <v>206</v>
      </c>
      <c r="B11" s="51" t="s">
        <v>1328</v>
      </c>
      <c r="C11" s="51">
        <f t="shared" si="0"/>
        <v>0</v>
      </c>
      <c r="D11" s="51"/>
      <c r="E11" s="51"/>
      <c r="F11" s="51"/>
      <c r="G11" s="51"/>
      <c r="H11" s="51"/>
      <c r="I11" s="51"/>
      <c r="J11" s="51"/>
      <c r="K11" s="51"/>
      <c r="L11" s="51"/>
      <c r="M11" s="51"/>
      <c r="N11" s="51"/>
      <c r="O11" s="51"/>
      <c r="P11" s="51"/>
      <c r="Q11" s="51"/>
      <c r="R11" s="51"/>
    </row>
    <row r="12" spans="1:18" ht="19.5" customHeight="1">
      <c r="A12" s="49">
        <v>207</v>
      </c>
      <c r="B12" s="51" t="s">
        <v>1329</v>
      </c>
      <c r="C12" s="51">
        <f t="shared" si="0"/>
        <v>14</v>
      </c>
      <c r="D12" s="51"/>
      <c r="E12" s="51"/>
      <c r="F12" s="51">
        <v>14</v>
      </c>
      <c r="G12" s="51"/>
      <c r="H12" s="51"/>
      <c r="I12" s="51"/>
      <c r="J12" s="51"/>
      <c r="K12" s="51"/>
      <c r="L12" s="51"/>
      <c r="M12" s="51"/>
      <c r="N12" s="51"/>
      <c r="O12" s="51"/>
      <c r="P12" s="51"/>
      <c r="Q12" s="51"/>
      <c r="R12" s="51"/>
    </row>
    <row r="13" spans="1:18" ht="19.5" customHeight="1">
      <c r="A13" s="49">
        <v>208</v>
      </c>
      <c r="B13" s="51" t="s">
        <v>1115</v>
      </c>
      <c r="C13" s="51">
        <f t="shared" si="0"/>
        <v>11974</v>
      </c>
      <c r="D13" s="51">
        <v>4602</v>
      </c>
      <c r="E13" s="51">
        <v>62</v>
      </c>
      <c r="F13" s="51"/>
      <c r="G13" s="51"/>
      <c r="H13" s="51">
        <v>2095</v>
      </c>
      <c r="I13" s="51"/>
      <c r="J13" s="51"/>
      <c r="K13" s="51"/>
      <c r="L13" s="51">
        <v>5215</v>
      </c>
      <c r="M13" s="51"/>
      <c r="N13" s="51"/>
      <c r="O13" s="51"/>
      <c r="P13" s="51"/>
      <c r="Q13" s="51"/>
      <c r="R13" s="51"/>
    </row>
    <row r="14" spans="1:18" ht="19.5" customHeight="1">
      <c r="A14" s="49">
        <v>210</v>
      </c>
      <c r="B14" s="51" t="s">
        <v>1330</v>
      </c>
      <c r="C14" s="51">
        <f t="shared" si="0"/>
        <v>3526</v>
      </c>
      <c r="D14" s="51">
        <v>860</v>
      </c>
      <c r="E14" s="51">
        <v>104</v>
      </c>
      <c r="F14" s="51"/>
      <c r="G14" s="51"/>
      <c r="H14" s="51">
        <v>2136</v>
      </c>
      <c r="I14" s="51">
        <v>60</v>
      </c>
      <c r="J14" s="51"/>
      <c r="K14" s="51"/>
      <c r="L14" s="51">
        <v>366</v>
      </c>
      <c r="M14" s="51"/>
      <c r="N14" s="51"/>
      <c r="O14" s="51"/>
      <c r="P14" s="51"/>
      <c r="Q14" s="51"/>
      <c r="R14" s="51"/>
    </row>
    <row r="15" spans="1:18" ht="19.5" customHeight="1">
      <c r="A15" s="49">
        <v>211</v>
      </c>
      <c r="B15" s="51" t="s">
        <v>1116</v>
      </c>
      <c r="C15" s="51">
        <f t="shared" si="0"/>
        <v>14</v>
      </c>
      <c r="D15" s="51"/>
      <c r="E15" s="51">
        <v>14</v>
      </c>
      <c r="F15" s="51"/>
      <c r="G15" s="51"/>
      <c r="H15" s="51"/>
      <c r="I15" s="51"/>
      <c r="J15" s="51"/>
      <c r="K15" s="51"/>
      <c r="L15" s="51"/>
      <c r="M15" s="51"/>
      <c r="N15" s="51"/>
      <c r="O15" s="51"/>
      <c r="P15" s="51"/>
      <c r="Q15" s="51"/>
      <c r="R15" s="51"/>
    </row>
    <row r="16" spans="1:18" ht="19.5" customHeight="1">
      <c r="A16" s="49">
        <v>212</v>
      </c>
      <c r="B16" s="51" t="s">
        <v>1117</v>
      </c>
      <c r="C16" s="51">
        <f t="shared" si="0"/>
        <v>1614</v>
      </c>
      <c r="D16" s="51">
        <v>66</v>
      </c>
      <c r="E16" s="51">
        <v>15</v>
      </c>
      <c r="F16" s="51"/>
      <c r="G16" s="51"/>
      <c r="H16" s="51">
        <v>1509</v>
      </c>
      <c r="I16" s="51"/>
      <c r="J16" s="51"/>
      <c r="K16" s="51"/>
      <c r="L16" s="51">
        <v>24</v>
      </c>
      <c r="M16" s="51"/>
      <c r="N16" s="51"/>
      <c r="O16" s="51"/>
      <c r="P16" s="51"/>
      <c r="Q16" s="51"/>
      <c r="R16" s="51"/>
    </row>
    <row r="17" spans="1:18" ht="19.5" customHeight="1">
      <c r="A17" s="49">
        <v>213</v>
      </c>
      <c r="B17" s="51" t="s">
        <v>1118</v>
      </c>
      <c r="C17" s="51">
        <f t="shared" si="0"/>
        <v>1196</v>
      </c>
      <c r="D17" s="51">
        <v>225</v>
      </c>
      <c r="E17" s="51">
        <v>163</v>
      </c>
      <c r="F17" s="51">
        <v>269</v>
      </c>
      <c r="G17" s="51"/>
      <c r="H17" s="51"/>
      <c r="I17" s="51"/>
      <c r="J17" s="51"/>
      <c r="K17" s="51"/>
      <c r="L17" s="51">
        <v>539</v>
      </c>
      <c r="M17" s="51"/>
      <c r="N17" s="51"/>
      <c r="O17" s="51"/>
      <c r="P17" s="51"/>
      <c r="Q17" s="51"/>
      <c r="R17" s="51"/>
    </row>
    <row r="18" spans="1:18" ht="19.5" customHeight="1">
      <c r="A18" s="49">
        <v>214</v>
      </c>
      <c r="B18" s="51" t="s">
        <v>1119</v>
      </c>
      <c r="C18" s="51">
        <f t="shared" si="0"/>
        <v>32</v>
      </c>
      <c r="D18" s="51"/>
      <c r="E18" s="51"/>
      <c r="F18" s="51"/>
      <c r="G18" s="51">
        <v>32</v>
      </c>
      <c r="H18" s="51"/>
      <c r="I18" s="51"/>
      <c r="J18" s="51"/>
      <c r="K18" s="51"/>
      <c r="L18" s="51"/>
      <c r="M18" s="51"/>
      <c r="N18" s="51"/>
      <c r="O18" s="51"/>
      <c r="P18" s="51"/>
      <c r="Q18" s="51"/>
      <c r="R18" s="51"/>
    </row>
    <row r="19" spans="1:18" ht="19.5" customHeight="1">
      <c r="A19" s="49">
        <v>215</v>
      </c>
      <c r="B19" s="143" t="s">
        <v>1331</v>
      </c>
      <c r="C19" s="51">
        <f t="shared" si="0"/>
        <v>0</v>
      </c>
      <c r="D19" s="51"/>
      <c r="E19" s="51"/>
      <c r="F19" s="51"/>
      <c r="G19" s="51"/>
      <c r="H19" s="51"/>
      <c r="I19" s="51"/>
      <c r="J19" s="51"/>
      <c r="K19" s="51"/>
      <c r="L19" s="51"/>
      <c r="M19" s="51"/>
      <c r="N19" s="51"/>
      <c r="O19" s="51"/>
      <c r="P19" s="51"/>
      <c r="Q19" s="51"/>
      <c r="R19" s="51"/>
    </row>
    <row r="20" spans="1:18" ht="19.5" customHeight="1">
      <c r="A20" s="49">
        <v>216</v>
      </c>
      <c r="B20" s="143" t="s">
        <v>1121</v>
      </c>
      <c r="C20" s="51">
        <f t="shared" si="0"/>
        <v>0</v>
      </c>
      <c r="D20" s="51"/>
      <c r="E20" s="51"/>
      <c r="F20" s="51"/>
      <c r="G20" s="51"/>
      <c r="H20" s="51"/>
      <c r="I20" s="51"/>
      <c r="J20" s="51"/>
      <c r="K20" s="51"/>
      <c r="L20" s="51"/>
      <c r="M20" s="51"/>
      <c r="N20" s="51"/>
      <c r="O20" s="51"/>
      <c r="P20" s="51"/>
      <c r="Q20" s="51"/>
      <c r="R20" s="51"/>
    </row>
    <row r="21" spans="1:18" ht="19.5" customHeight="1">
      <c r="A21" s="49">
        <v>217</v>
      </c>
      <c r="B21" s="49" t="s">
        <v>1332</v>
      </c>
      <c r="C21" s="51">
        <f t="shared" si="0"/>
        <v>0</v>
      </c>
      <c r="D21" s="51"/>
      <c r="E21" s="51"/>
      <c r="F21" s="51"/>
      <c r="G21" s="51"/>
      <c r="H21" s="51"/>
      <c r="I21" s="51"/>
      <c r="J21" s="51"/>
      <c r="K21" s="51"/>
      <c r="L21" s="51"/>
      <c r="M21" s="51"/>
      <c r="N21" s="51"/>
      <c r="O21" s="51"/>
      <c r="P21" s="51"/>
      <c r="Q21" s="51"/>
      <c r="R21" s="51"/>
    </row>
    <row r="22" spans="1:18" ht="19.5" customHeight="1">
      <c r="A22" s="49">
        <v>219</v>
      </c>
      <c r="B22" s="143" t="s">
        <v>1333</v>
      </c>
      <c r="C22" s="51">
        <f t="shared" si="0"/>
        <v>0</v>
      </c>
      <c r="D22" s="51"/>
      <c r="E22" s="51"/>
      <c r="F22" s="51"/>
      <c r="G22" s="51"/>
      <c r="H22" s="51"/>
      <c r="I22" s="51"/>
      <c r="J22" s="51"/>
      <c r="K22" s="51"/>
      <c r="L22" s="51"/>
      <c r="M22" s="51"/>
      <c r="N22" s="51"/>
      <c r="O22" s="51"/>
      <c r="P22" s="51"/>
      <c r="Q22" s="51"/>
      <c r="R22" s="51"/>
    </row>
    <row r="23" spans="1:18" ht="19.5" customHeight="1">
      <c r="A23" s="49">
        <v>220</v>
      </c>
      <c r="B23" s="143" t="s">
        <v>1334</v>
      </c>
      <c r="C23" s="51">
        <f t="shared" si="0"/>
        <v>0</v>
      </c>
      <c r="D23" s="51"/>
      <c r="E23" s="51"/>
      <c r="F23" s="51"/>
      <c r="G23" s="51"/>
      <c r="H23" s="51"/>
      <c r="I23" s="51"/>
      <c r="J23" s="51"/>
      <c r="K23" s="51"/>
      <c r="L23" s="51"/>
      <c r="M23" s="51"/>
      <c r="N23" s="51"/>
      <c r="O23" s="51"/>
      <c r="P23" s="51"/>
      <c r="Q23" s="51"/>
      <c r="R23" s="51"/>
    </row>
    <row r="24" spans="1:18" ht="19.5" customHeight="1">
      <c r="A24" s="49">
        <v>221</v>
      </c>
      <c r="B24" s="143" t="s">
        <v>1335</v>
      </c>
      <c r="C24" s="51">
        <f t="shared" si="0"/>
        <v>2063</v>
      </c>
      <c r="D24" s="51">
        <v>604</v>
      </c>
      <c r="E24" s="51"/>
      <c r="F24" s="51"/>
      <c r="G24" s="51"/>
      <c r="H24" s="51">
        <v>1459</v>
      </c>
      <c r="I24" s="51"/>
      <c r="J24" s="51"/>
      <c r="K24" s="51"/>
      <c r="L24" s="51"/>
      <c r="M24" s="51"/>
      <c r="N24" s="51"/>
      <c r="O24" s="51"/>
      <c r="P24" s="51"/>
      <c r="Q24" s="51"/>
      <c r="R24" s="51"/>
    </row>
    <row r="25" spans="1:18" ht="19.5" customHeight="1">
      <c r="A25" s="49">
        <v>222</v>
      </c>
      <c r="B25" s="143" t="s">
        <v>1336</v>
      </c>
      <c r="C25" s="51">
        <f t="shared" si="0"/>
        <v>19</v>
      </c>
      <c r="D25" s="51"/>
      <c r="E25" s="51"/>
      <c r="F25" s="51">
        <v>19</v>
      </c>
      <c r="G25" s="51"/>
      <c r="H25" s="51"/>
      <c r="I25" s="51"/>
      <c r="J25" s="51"/>
      <c r="K25" s="51"/>
      <c r="L25" s="51"/>
      <c r="M25" s="51"/>
      <c r="N25" s="51"/>
      <c r="O25" s="51"/>
      <c r="P25" s="51"/>
      <c r="Q25" s="51"/>
      <c r="R25" s="51"/>
    </row>
    <row r="26" spans="1:18" ht="19.5" customHeight="1">
      <c r="A26" s="49">
        <v>224</v>
      </c>
      <c r="B26" s="143" t="s">
        <v>1337</v>
      </c>
      <c r="C26" s="51">
        <f t="shared" si="0"/>
        <v>798</v>
      </c>
      <c r="D26" s="51">
        <v>55</v>
      </c>
      <c r="E26" s="51">
        <v>38</v>
      </c>
      <c r="F26" s="51"/>
      <c r="G26" s="51"/>
      <c r="H26" s="51">
        <v>705</v>
      </c>
      <c r="I26" s="51"/>
      <c r="J26" s="51"/>
      <c r="K26" s="51"/>
      <c r="L26" s="51"/>
      <c r="M26" s="51"/>
      <c r="N26" s="51"/>
      <c r="O26" s="51"/>
      <c r="P26" s="51"/>
      <c r="Q26" s="51"/>
      <c r="R26" s="51"/>
    </row>
    <row r="27" spans="1:18" ht="19.5" customHeight="1">
      <c r="A27" s="49">
        <v>227</v>
      </c>
      <c r="B27" s="49" t="s">
        <v>1338</v>
      </c>
      <c r="C27" s="51">
        <f t="shared" si="0"/>
        <v>827</v>
      </c>
      <c r="D27" s="51"/>
      <c r="E27" s="51"/>
      <c r="F27" s="51"/>
      <c r="G27" s="51"/>
      <c r="H27" s="51"/>
      <c r="I27" s="51"/>
      <c r="J27" s="51"/>
      <c r="K27" s="51"/>
      <c r="L27" s="51"/>
      <c r="M27" s="51"/>
      <c r="N27" s="51"/>
      <c r="O27" s="51"/>
      <c r="P27" s="51"/>
      <c r="Q27" s="51">
        <v>827</v>
      </c>
      <c r="R27" s="51"/>
    </row>
    <row r="28" spans="1:18" ht="19.5" customHeight="1">
      <c r="A28" s="49">
        <v>229</v>
      </c>
      <c r="B28" s="51" t="s">
        <v>1122</v>
      </c>
      <c r="C28" s="51">
        <f t="shared" si="0"/>
        <v>0</v>
      </c>
      <c r="D28" s="51"/>
      <c r="E28" s="51"/>
      <c r="F28" s="51"/>
      <c r="G28" s="51"/>
      <c r="H28" s="51"/>
      <c r="I28" s="51"/>
      <c r="J28" s="51"/>
      <c r="K28" s="51"/>
      <c r="L28" s="51"/>
      <c r="M28" s="51"/>
      <c r="N28" s="51"/>
      <c r="O28" s="51"/>
      <c r="P28" s="51"/>
      <c r="Q28" s="51"/>
      <c r="R28" s="51"/>
    </row>
    <row r="29" spans="1:18" ht="19.5" customHeight="1">
      <c r="A29" s="49">
        <v>230</v>
      </c>
      <c r="B29" s="51" t="s">
        <v>1196</v>
      </c>
      <c r="C29" s="51">
        <f t="shared" si="0"/>
        <v>0</v>
      </c>
      <c r="D29" s="51"/>
      <c r="E29" s="51"/>
      <c r="F29" s="51"/>
      <c r="G29" s="51"/>
      <c r="H29" s="51"/>
      <c r="I29" s="51"/>
      <c r="J29" s="51"/>
      <c r="K29" s="51"/>
      <c r="L29" s="51"/>
      <c r="M29" s="51"/>
      <c r="N29" s="51"/>
      <c r="O29" s="51"/>
      <c r="P29" s="51"/>
      <c r="Q29" s="51"/>
      <c r="R29" s="51"/>
    </row>
    <row r="30" spans="1:18" ht="19.5" customHeight="1">
      <c r="A30" s="49">
        <v>232</v>
      </c>
      <c r="B30" s="143" t="s">
        <v>1123</v>
      </c>
      <c r="C30" s="51">
        <f t="shared" si="0"/>
        <v>0</v>
      </c>
      <c r="D30" s="51"/>
      <c r="E30" s="51"/>
      <c r="F30" s="51"/>
      <c r="G30" s="51"/>
      <c r="H30" s="51"/>
      <c r="I30" s="51"/>
      <c r="J30" s="51"/>
      <c r="K30" s="51"/>
      <c r="L30" s="51"/>
      <c r="M30" s="51"/>
      <c r="N30" s="51"/>
      <c r="O30" s="51"/>
      <c r="P30" s="51"/>
      <c r="Q30" s="51"/>
      <c r="R30" s="51"/>
    </row>
    <row r="31" spans="1:18" ht="19.5" customHeight="1">
      <c r="A31" s="49">
        <v>233</v>
      </c>
      <c r="B31" s="143" t="s">
        <v>1124</v>
      </c>
      <c r="C31" s="51">
        <f t="shared" si="0"/>
        <v>0</v>
      </c>
      <c r="D31" s="51"/>
      <c r="E31" s="51"/>
      <c r="F31" s="51"/>
      <c r="G31" s="51"/>
      <c r="H31" s="51"/>
      <c r="I31" s="51"/>
      <c r="J31" s="51"/>
      <c r="K31" s="51"/>
      <c r="L31" s="51"/>
      <c r="M31" s="51"/>
      <c r="N31" s="51"/>
      <c r="O31" s="51"/>
      <c r="P31" s="51"/>
      <c r="Q31" s="51"/>
      <c r="R31" s="51"/>
    </row>
    <row r="32" spans="1:18" ht="19.5" customHeight="1">
      <c r="A32" s="52" t="s">
        <v>1023</v>
      </c>
      <c r="B32" s="52"/>
      <c r="C32" s="51">
        <f aca="true" t="shared" si="1" ref="C32:R32">SUM(C6:C31)</f>
        <v>48822</v>
      </c>
      <c r="D32" s="51">
        <f t="shared" si="1"/>
        <v>16931</v>
      </c>
      <c r="E32" s="51">
        <f t="shared" si="1"/>
        <v>6977</v>
      </c>
      <c r="F32" s="51">
        <f t="shared" si="1"/>
        <v>349</v>
      </c>
      <c r="G32" s="51">
        <f t="shared" si="1"/>
        <v>32</v>
      </c>
      <c r="H32" s="51">
        <f t="shared" si="1"/>
        <v>17085</v>
      </c>
      <c r="I32" s="51">
        <f t="shared" si="1"/>
        <v>62</v>
      </c>
      <c r="J32" s="51">
        <f t="shared" si="1"/>
        <v>0</v>
      </c>
      <c r="K32" s="51">
        <f t="shared" si="1"/>
        <v>0</v>
      </c>
      <c r="L32" s="51">
        <f t="shared" si="1"/>
        <v>6559</v>
      </c>
      <c r="M32" s="51">
        <f t="shared" si="1"/>
        <v>0</v>
      </c>
      <c r="N32" s="51">
        <f t="shared" si="1"/>
        <v>0</v>
      </c>
      <c r="O32" s="51">
        <f t="shared" si="1"/>
        <v>0</v>
      </c>
      <c r="P32" s="51">
        <f t="shared" si="1"/>
        <v>0</v>
      </c>
      <c r="Q32" s="51">
        <f t="shared" si="1"/>
        <v>827</v>
      </c>
      <c r="R32" s="51">
        <f t="shared" si="1"/>
        <v>0</v>
      </c>
    </row>
  </sheetData>
  <sheetProtection/>
  <mergeCells count="4">
    <mergeCell ref="A2:R2"/>
    <mergeCell ref="A4:B4"/>
    <mergeCell ref="A32:B32"/>
    <mergeCell ref="C4:C5"/>
  </mergeCells>
  <printOptions horizontalCentered="1"/>
  <pageMargins left="0.47152777777777777" right="0.47152777777777777" top="0.07777777777777778" bottom="0.15625" header="0.11805555555555555" footer="0.11805555555555555"/>
  <pageSetup horizontalDpi="600" verticalDpi="600" orientation="landscape" paperSize="9" scale="80"/>
</worksheet>
</file>

<file path=xl/worksheets/sheet16.xml><?xml version="1.0" encoding="utf-8"?>
<worksheet xmlns="http://schemas.openxmlformats.org/spreadsheetml/2006/main" xmlns:r="http://schemas.openxmlformats.org/officeDocument/2006/relationships">
  <dimension ref="A1:AB35"/>
  <sheetViews>
    <sheetView showGridLines="0" workbookViewId="0" topLeftCell="A25">
      <selection activeCell="G16" sqref="G16"/>
    </sheetView>
  </sheetViews>
  <sheetFormatPr defaultColWidth="5.75390625" defaultRowHeight="14.25"/>
  <cols>
    <col min="1" max="1" width="15.125" style="106" customWidth="1"/>
    <col min="2" max="2" width="6.75390625" style="106" customWidth="1"/>
    <col min="3" max="3" width="9.25390625" style="106" customWidth="1"/>
    <col min="4" max="15" width="5.625" style="106" customWidth="1"/>
    <col min="16" max="16" width="4.75390625" style="106" customWidth="1"/>
    <col min="17" max="19" width="5.625" style="106" customWidth="1"/>
    <col min="20" max="20" width="5.875" style="106" customWidth="1"/>
    <col min="21" max="21" width="4.50390625" style="106" customWidth="1"/>
    <col min="22" max="25" width="5.625" style="106" customWidth="1"/>
    <col min="26" max="26" width="5.00390625" style="106" customWidth="1"/>
    <col min="27" max="27" width="5.00390625" style="107" customWidth="1"/>
    <col min="28" max="28" width="5.625" style="106" customWidth="1"/>
    <col min="29" max="16384" width="5.75390625" style="106" customWidth="1"/>
  </cols>
  <sheetData>
    <row r="1" ht="14.25">
      <c r="A1" s="34" t="s">
        <v>1339</v>
      </c>
    </row>
    <row r="2" spans="1:28" s="105" customFormat="1" ht="33.75" customHeight="1">
      <c r="A2" s="35" t="s">
        <v>1340</v>
      </c>
      <c r="B2" s="26"/>
      <c r="C2" s="26"/>
      <c r="D2" s="26"/>
      <c r="E2" s="26"/>
      <c r="F2" s="26"/>
      <c r="G2" s="26"/>
      <c r="H2" s="26"/>
      <c r="I2" s="26"/>
      <c r="J2" s="26"/>
      <c r="K2" s="26"/>
      <c r="L2" s="26"/>
      <c r="M2" s="26"/>
      <c r="N2" s="26"/>
      <c r="O2" s="26"/>
      <c r="P2" s="26"/>
      <c r="Q2" s="26"/>
      <c r="R2" s="26"/>
      <c r="S2" s="26"/>
      <c r="T2" s="26"/>
      <c r="U2" s="26"/>
      <c r="V2" s="26"/>
      <c r="W2" s="26"/>
      <c r="X2" s="26"/>
      <c r="Y2" s="26"/>
      <c r="Z2" s="26"/>
      <c r="AA2" s="26"/>
      <c r="AB2" s="26"/>
    </row>
    <row r="3" spans="1:28" ht="16.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37"/>
      <c r="AB3" s="109" t="s">
        <v>2</v>
      </c>
    </row>
    <row r="4" spans="1:28" ht="31.5" customHeight="1">
      <c r="A4" s="111" t="s">
        <v>1341</v>
      </c>
      <c r="B4" s="135" t="s">
        <v>1342</v>
      </c>
      <c r="C4" s="135"/>
      <c r="D4" s="135"/>
      <c r="E4" s="135"/>
      <c r="F4" s="135"/>
      <c r="G4" s="135"/>
      <c r="H4" s="135"/>
      <c r="I4" s="135"/>
      <c r="J4" s="135"/>
      <c r="K4" s="135"/>
      <c r="L4" s="135"/>
      <c r="M4" s="135"/>
      <c r="N4" s="135"/>
      <c r="O4" s="135"/>
      <c r="P4" s="135"/>
      <c r="Q4" s="135"/>
      <c r="R4" s="135"/>
      <c r="S4" s="135"/>
      <c r="T4" s="135"/>
      <c r="U4" s="135"/>
      <c r="V4" s="135"/>
      <c r="W4" s="135"/>
      <c r="X4" s="135"/>
      <c r="Y4" s="135"/>
      <c r="Z4" s="135"/>
      <c r="AA4" s="138"/>
      <c r="AB4" s="135"/>
    </row>
    <row r="5" spans="1:28" ht="16.5" customHeight="1">
      <c r="A5" s="136"/>
      <c r="B5" s="125" t="s">
        <v>1343</v>
      </c>
      <c r="C5" s="139" t="s">
        <v>1344</v>
      </c>
      <c r="D5" s="140"/>
      <c r="E5" s="140"/>
      <c r="F5" s="140"/>
      <c r="G5" s="140"/>
      <c r="H5" s="140"/>
      <c r="I5" s="140"/>
      <c r="J5" s="140"/>
      <c r="K5" s="140"/>
      <c r="L5" s="140"/>
      <c r="M5" s="140"/>
      <c r="N5" s="140"/>
      <c r="O5" s="140"/>
      <c r="P5" s="140"/>
      <c r="Q5" s="140"/>
      <c r="R5" s="140"/>
      <c r="S5" s="141"/>
      <c r="T5" s="139" t="s">
        <v>1345</v>
      </c>
      <c r="U5" s="140"/>
      <c r="V5" s="140"/>
      <c r="W5" s="140"/>
      <c r="X5" s="140"/>
      <c r="Y5" s="140"/>
      <c r="Z5" s="140"/>
      <c r="AA5" s="140"/>
      <c r="AB5" s="141"/>
    </row>
    <row r="6" spans="1:28" ht="126" customHeight="1">
      <c r="A6" s="113"/>
      <c r="B6" s="126"/>
      <c r="C6" s="114" t="s">
        <v>1346</v>
      </c>
      <c r="D6" s="114" t="s">
        <v>1347</v>
      </c>
      <c r="E6" s="114" t="s">
        <v>1348</v>
      </c>
      <c r="F6" s="114" t="s">
        <v>1349</v>
      </c>
      <c r="G6" s="114" t="s">
        <v>1350</v>
      </c>
      <c r="H6" s="114" t="s">
        <v>1351</v>
      </c>
      <c r="I6" s="114" t="s">
        <v>1352</v>
      </c>
      <c r="J6" s="114" t="s">
        <v>1353</v>
      </c>
      <c r="K6" s="114" t="s">
        <v>1354</v>
      </c>
      <c r="L6" s="114" t="s">
        <v>1355</v>
      </c>
      <c r="M6" s="114" t="s">
        <v>1356</v>
      </c>
      <c r="N6" s="114" t="s">
        <v>1357</v>
      </c>
      <c r="O6" s="114" t="s">
        <v>1358</v>
      </c>
      <c r="P6" s="114" t="s">
        <v>1359</v>
      </c>
      <c r="Q6" s="114" t="s">
        <v>1360</v>
      </c>
      <c r="R6" s="114" t="s">
        <v>1361</v>
      </c>
      <c r="S6" s="114" t="s">
        <v>1362</v>
      </c>
      <c r="T6" s="114" t="s">
        <v>1346</v>
      </c>
      <c r="U6" s="114" t="s">
        <v>1363</v>
      </c>
      <c r="V6" s="114" t="s">
        <v>1364</v>
      </c>
      <c r="W6" s="114" t="s">
        <v>1365</v>
      </c>
      <c r="X6" s="114" t="s">
        <v>1366</v>
      </c>
      <c r="Y6" s="114" t="s">
        <v>1367</v>
      </c>
      <c r="Z6" s="114" t="s">
        <v>1368</v>
      </c>
      <c r="AA6" s="114" t="s">
        <v>1369</v>
      </c>
      <c r="AB6" s="114" t="s">
        <v>1370</v>
      </c>
    </row>
    <row r="7" spans="1:28" ht="15.75" customHeight="1">
      <c r="A7" s="115" t="s">
        <v>1371</v>
      </c>
      <c r="B7" s="116">
        <f>SUM(B8:B9)</f>
        <v>11896</v>
      </c>
      <c r="C7" s="116">
        <f aca="true" t="shared" si="0" ref="C7:AB7">SUM(C8:C9)</f>
        <v>11576</v>
      </c>
      <c r="D7" s="116">
        <f t="shared" si="0"/>
        <v>7403</v>
      </c>
      <c r="E7" s="116">
        <f t="shared" si="0"/>
        <v>1600</v>
      </c>
      <c r="F7" s="116">
        <f t="shared" si="0"/>
        <v>0</v>
      </c>
      <c r="G7" s="116">
        <f t="shared" si="0"/>
        <v>224</v>
      </c>
      <c r="H7" s="116">
        <f t="shared" si="0"/>
        <v>1690</v>
      </c>
      <c r="I7" s="116">
        <f t="shared" si="0"/>
        <v>0</v>
      </c>
      <c r="J7" s="116">
        <f t="shared" si="0"/>
        <v>150</v>
      </c>
      <c r="K7" s="116">
        <f t="shared" si="0"/>
        <v>180</v>
      </c>
      <c r="L7" s="116">
        <f t="shared" si="0"/>
        <v>240</v>
      </c>
      <c r="M7" s="116">
        <f t="shared" si="0"/>
        <v>25</v>
      </c>
      <c r="N7" s="116">
        <f t="shared" si="0"/>
        <v>4</v>
      </c>
      <c r="O7" s="116">
        <f t="shared" si="0"/>
        <v>0</v>
      </c>
      <c r="P7" s="116">
        <f t="shared" si="0"/>
        <v>60</v>
      </c>
      <c r="Q7" s="116">
        <f t="shared" si="0"/>
        <v>0</v>
      </c>
      <c r="R7" s="116">
        <f t="shared" si="0"/>
        <v>0</v>
      </c>
      <c r="S7" s="116">
        <f t="shared" si="0"/>
        <v>0</v>
      </c>
      <c r="T7" s="116">
        <f t="shared" si="0"/>
        <v>320</v>
      </c>
      <c r="U7" s="116">
        <f t="shared" si="0"/>
        <v>0</v>
      </c>
      <c r="V7" s="116">
        <f t="shared" si="0"/>
        <v>0</v>
      </c>
      <c r="W7" s="116">
        <f t="shared" si="0"/>
        <v>300</v>
      </c>
      <c r="X7" s="116">
        <f t="shared" si="0"/>
        <v>0</v>
      </c>
      <c r="Y7" s="116">
        <f t="shared" si="0"/>
        <v>20</v>
      </c>
      <c r="Z7" s="116">
        <f t="shared" si="0"/>
        <v>0</v>
      </c>
      <c r="AA7" s="116">
        <f t="shared" si="0"/>
        <v>0</v>
      </c>
      <c r="AB7" s="116">
        <f t="shared" si="0"/>
        <v>0</v>
      </c>
    </row>
    <row r="8" spans="1:28" ht="15.75" customHeight="1">
      <c r="A8" s="115" t="s">
        <v>1372</v>
      </c>
      <c r="B8" s="116">
        <f>SUM(C8,T8)</f>
        <v>0</v>
      </c>
      <c r="C8" s="116">
        <f>SUM(D8:S8)</f>
        <v>0</v>
      </c>
      <c r="D8" s="116"/>
      <c r="E8" s="116"/>
      <c r="F8" s="116"/>
      <c r="G8" s="116"/>
      <c r="H8" s="116"/>
      <c r="I8" s="116"/>
      <c r="J8" s="116"/>
      <c r="K8" s="116"/>
      <c r="L8" s="116"/>
      <c r="M8" s="116"/>
      <c r="N8" s="116"/>
      <c r="O8" s="116"/>
      <c r="P8" s="116"/>
      <c r="Q8" s="116"/>
      <c r="R8" s="116"/>
      <c r="S8" s="116"/>
      <c r="T8" s="116">
        <f>SUM(U8:AB8)</f>
        <v>0</v>
      </c>
      <c r="U8" s="116"/>
      <c r="V8" s="116"/>
      <c r="W8" s="116"/>
      <c r="X8" s="116"/>
      <c r="Y8" s="116"/>
      <c r="Z8" s="116"/>
      <c r="AA8" s="116"/>
      <c r="AB8" s="116"/>
    </row>
    <row r="9" spans="1:28" ht="15.75" customHeight="1">
      <c r="A9" s="115" t="s">
        <v>1373</v>
      </c>
      <c r="B9" s="116">
        <f aca="true" t="shared" si="1" ref="B9:B35">SUM(C9,T9)</f>
        <v>11896</v>
      </c>
      <c r="C9" s="116">
        <f aca="true" t="shared" si="2" ref="C9:C35">SUM(D9:S9)</f>
        <v>11576</v>
      </c>
      <c r="D9" s="117">
        <f aca="true" t="shared" si="3" ref="D9:AB9">SUM(D10:D35)</f>
        <v>7403</v>
      </c>
      <c r="E9" s="117">
        <f t="shared" si="3"/>
        <v>1600</v>
      </c>
      <c r="F9" s="117">
        <f t="shared" si="3"/>
        <v>0</v>
      </c>
      <c r="G9" s="117">
        <f t="shared" si="3"/>
        <v>224</v>
      </c>
      <c r="H9" s="117">
        <f t="shared" si="3"/>
        <v>1690</v>
      </c>
      <c r="I9" s="117">
        <f t="shared" si="3"/>
        <v>0</v>
      </c>
      <c r="J9" s="117">
        <f t="shared" si="3"/>
        <v>150</v>
      </c>
      <c r="K9" s="117">
        <f t="shared" si="3"/>
        <v>180</v>
      </c>
      <c r="L9" s="117">
        <f t="shared" si="3"/>
        <v>240</v>
      </c>
      <c r="M9" s="117">
        <f t="shared" si="3"/>
        <v>25</v>
      </c>
      <c r="N9" s="117">
        <f t="shared" si="3"/>
        <v>4</v>
      </c>
      <c r="O9" s="117">
        <f t="shared" si="3"/>
        <v>0</v>
      </c>
      <c r="P9" s="117">
        <f t="shared" si="3"/>
        <v>60</v>
      </c>
      <c r="Q9" s="117">
        <f t="shared" si="3"/>
        <v>0</v>
      </c>
      <c r="R9" s="117">
        <f t="shared" si="3"/>
        <v>0</v>
      </c>
      <c r="S9" s="117">
        <f t="shared" si="3"/>
        <v>0</v>
      </c>
      <c r="T9" s="116">
        <f aca="true" t="shared" si="4" ref="T9:T35">SUM(U9:AB9)</f>
        <v>320</v>
      </c>
      <c r="U9" s="117">
        <f t="shared" si="3"/>
        <v>0</v>
      </c>
      <c r="V9" s="117">
        <f t="shared" si="3"/>
        <v>0</v>
      </c>
      <c r="W9" s="117">
        <f t="shared" si="3"/>
        <v>300</v>
      </c>
      <c r="X9" s="117">
        <f t="shared" si="3"/>
        <v>0</v>
      </c>
      <c r="Y9" s="117">
        <f t="shared" si="3"/>
        <v>20</v>
      </c>
      <c r="Z9" s="117">
        <f t="shared" si="3"/>
        <v>0</v>
      </c>
      <c r="AA9" s="117">
        <f t="shared" si="3"/>
        <v>0</v>
      </c>
      <c r="AB9" s="117">
        <f t="shared" si="3"/>
        <v>0</v>
      </c>
    </row>
    <row r="10" spans="1:28" ht="15.75" customHeight="1">
      <c r="A10" s="118" t="s">
        <v>1374</v>
      </c>
      <c r="B10" s="116">
        <f t="shared" si="1"/>
        <v>11896</v>
      </c>
      <c r="C10" s="116">
        <f t="shared" si="2"/>
        <v>11576</v>
      </c>
      <c r="D10" s="130">
        <v>7403</v>
      </c>
      <c r="E10" s="130">
        <v>1600</v>
      </c>
      <c r="F10" s="130"/>
      <c r="G10" s="130">
        <v>224</v>
      </c>
      <c r="H10" s="130">
        <v>1690</v>
      </c>
      <c r="I10" s="130"/>
      <c r="J10" s="130">
        <v>150</v>
      </c>
      <c r="K10" s="130">
        <v>180</v>
      </c>
      <c r="L10" s="130">
        <v>240</v>
      </c>
      <c r="M10" s="130">
        <v>25</v>
      </c>
      <c r="N10" s="130">
        <v>4</v>
      </c>
      <c r="O10" s="130"/>
      <c r="P10" s="130">
        <v>60</v>
      </c>
      <c r="Q10" s="130"/>
      <c r="R10" s="130"/>
      <c r="S10" s="130"/>
      <c r="T10" s="116">
        <f t="shared" si="4"/>
        <v>320</v>
      </c>
      <c r="U10" s="130"/>
      <c r="V10" s="130"/>
      <c r="W10" s="130">
        <v>300</v>
      </c>
      <c r="X10" s="130"/>
      <c r="Y10" s="130">
        <v>20</v>
      </c>
      <c r="Z10" s="130"/>
      <c r="AA10" s="132"/>
      <c r="AB10" s="130"/>
    </row>
    <row r="11" spans="1:28" ht="15.75" customHeight="1">
      <c r="A11" s="118"/>
      <c r="B11" s="116">
        <f t="shared" si="1"/>
        <v>0</v>
      </c>
      <c r="C11" s="116">
        <f t="shared" si="2"/>
        <v>0</v>
      </c>
      <c r="D11" s="117"/>
      <c r="E11" s="117"/>
      <c r="F11" s="117"/>
      <c r="G11" s="117"/>
      <c r="H11" s="117"/>
      <c r="I11" s="117"/>
      <c r="J11" s="117"/>
      <c r="K11" s="117"/>
      <c r="L11" s="117"/>
      <c r="M11" s="117"/>
      <c r="N11" s="117"/>
      <c r="O11" s="117"/>
      <c r="P11" s="117"/>
      <c r="Q11" s="117"/>
      <c r="R11" s="117"/>
      <c r="S11" s="117"/>
      <c r="T11" s="116">
        <f t="shared" si="4"/>
        <v>0</v>
      </c>
      <c r="U11" s="117"/>
      <c r="V11" s="117"/>
      <c r="W11" s="117"/>
      <c r="X11" s="117"/>
      <c r="Y11" s="117"/>
      <c r="Z11" s="117"/>
      <c r="AA11" s="134"/>
      <c r="AB11" s="117"/>
    </row>
    <row r="12" spans="1:28" ht="15.75" customHeight="1">
      <c r="A12" s="118"/>
      <c r="B12" s="116">
        <f t="shared" si="1"/>
        <v>0</v>
      </c>
      <c r="C12" s="116">
        <f t="shared" si="2"/>
        <v>0</v>
      </c>
      <c r="D12" s="117"/>
      <c r="E12" s="117"/>
      <c r="F12" s="117"/>
      <c r="G12" s="117"/>
      <c r="H12" s="117"/>
      <c r="I12" s="117"/>
      <c r="J12" s="117"/>
      <c r="K12" s="117"/>
      <c r="L12" s="117"/>
      <c r="M12" s="117"/>
      <c r="N12" s="117"/>
      <c r="O12" s="117"/>
      <c r="P12" s="117"/>
      <c r="Q12" s="117"/>
      <c r="R12" s="117"/>
      <c r="S12" s="117"/>
      <c r="T12" s="116">
        <f t="shared" si="4"/>
        <v>0</v>
      </c>
      <c r="U12" s="117"/>
      <c r="V12" s="117"/>
      <c r="W12" s="117"/>
      <c r="X12" s="117"/>
      <c r="Y12" s="117"/>
      <c r="Z12" s="117"/>
      <c r="AA12" s="134"/>
      <c r="AB12" s="117"/>
    </row>
    <row r="13" spans="1:28" ht="15.75" customHeight="1">
      <c r="A13" s="119"/>
      <c r="B13" s="116">
        <f t="shared" si="1"/>
        <v>0</v>
      </c>
      <c r="C13" s="116">
        <f t="shared" si="2"/>
        <v>0</v>
      </c>
      <c r="D13" s="117"/>
      <c r="E13" s="117"/>
      <c r="F13" s="117"/>
      <c r="G13" s="117"/>
      <c r="H13" s="117"/>
      <c r="I13" s="117"/>
      <c r="J13" s="117"/>
      <c r="K13" s="117"/>
      <c r="L13" s="117"/>
      <c r="M13" s="117"/>
      <c r="N13" s="117"/>
      <c r="O13" s="117"/>
      <c r="P13" s="117"/>
      <c r="Q13" s="117"/>
      <c r="R13" s="117"/>
      <c r="S13" s="117"/>
      <c r="T13" s="116">
        <f t="shared" si="4"/>
        <v>0</v>
      </c>
      <c r="U13" s="117"/>
      <c r="V13" s="117"/>
      <c r="W13" s="117"/>
      <c r="X13" s="117"/>
      <c r="Y13" s="117"/>
      <c r="Z13" s="117"/>
      <c r="AA13" s="134"/>
      <c r="AB13" s="117"/>
    </row>
    <row r="14" spans="1:28" ht="15.75" customHeight="1">
      <c r="A14" s="117"/>
      <c r="B14" s="116">
        <f t="shared" si="1"/>
        <v>0</v>
      </c>
      <c r="C14" s="116">
        <f t="shared" si="2"/>
        <v>0</v>
      </c>
      <c r="D14" s="117"/>
      <c r="E14" s="117"/>
      <c r="F14" s="117"/>
      <c r="G14" s="117"/>
      <c r="H14" s="117"/>
      <c r="I14" s="117"/>
      <c r="J14" s="117"/>
      <c r="K14" s="117"/>
      <c r="L14" s="117"/>
      <c r="M14" s="117"/>
      <c r="N14" s="117"/>
      <c r="O14" s="117"/>
      <c r="P14" s="117"/>
      <c r="Q14" s="117"/>
      <c r="R14" s="117"/>
      <c r="S14" s="117"/>
      <c r="T14" s="116">
        <f t="shared" si="4"/>
        <v>0</v>
      </c>
      <c r="U14" s="117"/>
      <c r="V14" s="117"/>
      <c r="W14" s="117"/>
      <c r="X14" s="117"/>
      <c r="Y14" s="117"/>
      <c r="Z14" s="117"/>
      <c r="AA14" s="134"/>
      <c r="AB14" s="117"/>
    </row>
    <row r="15" spans="1:28" ht="15.75" customHeight="1">
      <c r="A15" s="117"/>
      <c r="B15" s="116">
        <f t="shared" si="1"/>
        <v>0</v>
      </c>
      <c r="C15" s="116">
        <f t="shared" si="2"/>
        <v>0</v>
      </c>
      <c r="D15" s="117"/>
      <c r="E15" s="117"/>
      <c r="F15" s="117"/>
      <c r="G15" s="117"/>
      <c r="H15" s="117"/>
      <c r="I15" s="117"/>
      <c r="J15" s="117"/>
      <c r="K15" s="117"/>
      <c r="L15" s="117"/>
      <c r="M15" s="117"/>
      <c r="N15" s="117"/>
      <c r="O15" s="117"/>
      <c r="P15" s="117"/>
      <c r="Q15" s="117"/>
      <c r="R15" s="117"/>
      <c r="S15" s="117"/>
      <c r="T15" s="116">
        <f t="shared" si="4"/>
        <v>0</v>
      </c>
      <c r="U15" s="117"/>
      <c r="V15" s="117"/>
      <c r="W15" s="117"/>
      <c r="X15" s="117"/>
      <c r="Y15" s="117"/>
      <c r="Z15" s="117"/>
      <c r="AA15" s="134"/>
      <c r="AB15" s="117"/>
    </row>
    <row r="16" spans="1:28" ht="15.75" customHeight="1">
      <c r="A16" s="117"/>
      <c r="B16" s="116">
        <f t="shared" si="1"/>
        <v>0</v>
      </c>
      <c r="C16" s="116">
        <f t="shared" si="2"/>
        <v>0</v>
      </c>
      <c r="D16" s="117"/>
      <c r="E16" s="117"/>
      <c r="F16" s="117"/>
      <c r="G16" s="117"/>
      <c r="H16" s="117"/>
      <c r="I16" s="117"/>
      <c r="J16" s="117"/>
      <c r="K16" s="117"/>
      <c r="L16" s="117"/>
      <c r="M16" s="117"/>
      <c r="N16" s="117"/>
      <c r="O16" s="117"/>
      <c r="P16" s="117"/>
      <c r="Q16" s="117"/>
      <c r="R16" s="117"/>
      <c r="S16" s="117"/>
      <c r="T16" s="116">
        <f t="shared" si="4"/>
        <v>0</v>
      </c>
      <c r="U16" s="117"/>
      <c r="V16" s="117"/>
      <c r="W16" s="117"/>
      <c r="X16" s="117"/>
      <c r="Y16" s="117"/>
      <c r="Z16" s="117"/>
      <c r="AA16" s="134"/>
      <c r="AB16" s="117"/>
    </row>
    <row r="17" spans="1:28" ht="15.75" customHeight="1">
      <c r="A17" s="117"/>
      <c r="B17" s="116">
        <f t="shared" si="1"/>
        <v>0</v>
      </c>
      <c r="C17" s="116">
        <f t="shared" si="2"/>
        <v>0</v>
      </c>
      <c r="D17" s="117"/>
      <c r="E17" s="117"/>
      <c r="F17" s="117"/>
      <c r="G17" s="117"/>
      <c r="H17" s="117"/>
      <c r="I17" s="117"/>
      <c r="J17" s="117"/>
      <c r="K17" s="117"/>
      <c r="L17" s="117"/>
      <c r="M17" s="117"/>
      <c r="N17" s="117"/>
      <c r="O17" s="117"/>
      <c r="P17" s="117"/>
      <c r="Q17" s="117"/>
      <c r="R17" s="117"/>
      <c r="S17" s="117"/>
      <c r="T17" s="116">
        <f t="shared" si="4"/>
        <v>0</v>
      </c>
      <c r="U17" s="117"/>
      <c r="V17" s="117"/>
      <c r="W17" s="117"/>
      <c r="X17" s="117"/>
      <c r="Y17" s="117"/>
      <c r="Z17" s="117"/>
      <c r="AA17" s="134"/>
      <c r="AB17" s="117"/>
    </row>
    <row r="18" spans="1:28" ht="15.75" customHeight="1">
      <c r="A18" s="117"/>
      <c r="B18" s="116">
        <f t="shared" si="1"/>
        <v>0</v>
      </c>
      <c r="C18" s="116">
        <f t="shared" si="2"/>
        <v>0</v>
      </c>
      <c r="D18" s="117"/>
      <c r="E18" s="117"/>
      <c r="F18" s="117"/>
      <c r="G18" s="117"/>
      <c r="H18" s="117"/>
      <c r="I18" s="117"/>
      <c r="J18" s="117"/>
      <c r="K18" s="117"/>
      <c r="L18" s="117"/>
      <c r="M18" s="117"/>
      <c r="N18" s="117"/>
      <c r="O18" s="117"/>
      <c r="P18" s="117"/>
      <c r="Q18" s="117"/>
      <c r="R18" s="117"/>
      <c r="S18" s="117"/>
      <c r="T18" s="116">
        <f t="shared" si="4"/>
        <v>0</v>
      </c>
      <c r="U18" s="117"/>
      <c r="V18" s="117"/>
      <c r="W18" s="117"/>
      <c r="X18" s="117"/>
      <c r="Y18" s="117"/>
      <c r="Z18" s="117"/>
      <c r="AA18" s="134"/>
      <c r="AB18" s="117"/>
    </row>
    <row r="19" spans="1:28" ht="15.75" customHeight="1">
      <c r="A19" s="117"/>
      <c r="B19" s="116">
        <f t="shared" si="1"/>
        <v>0</v>
      </c>
      <c r="C19" s="116">
        <f t="shared" si="2"/>
        <v>0</v>
      </c>
      <c r="D19" s="117"/>
      <c r="E19" s="117"/>
      <c r="F19" s="117"/>
      <c r="G19" s="117"/>
      <c r="H19" s="117"/>
      <c r="I19" s="117"/>
      <c r="J19" s="117"/>
      <c r="K19" s="117"/>
      <c r="L19" s="117"/>
      <c r="M19" s="117"/>
      <c r="N19" s="117"/>
      <c r="O19" s="117"/>
      <c r="P19" s="117"/>
      <c r="Q19" s="117"/>
      <c r="R19" s="117"/>
      <c r="S19" s="117"/>
      <c r="T19" s="116">
        <f t="shared" si="4"/>
        <v>0</v>
      </c>
      <c r="U19" s="117"/>
      <c r="V19" s="117"/>
      <c r="W19" s="117"/>
      <c r="X19" s="117"/>
      <c r="Y19" s="117"/>
      <c r="Z19" s="117"/>
      <c r="AA19" s="134"/>
      <c r="AB19" s="117"/>
    </row>
    <row r="20" spans="1:28" ht="15.75" customHeight="1">
      <c r="A20" s="117"/>
      <c r="B20" s="116">
        <f t="shared" si="1"/>
        <v>0</v>
      </c>
      <c r="C20" s="116">
        <f t="shared" si="2"/>
        <v>0</v>
      </c>
      <c r="D20" s="117"/>
      <c r="E20" s="117"/>
      <c r="F20" s="117"/>
      <c r="G20" s="117"/>
      <c r="H20" s="117"/>
      <c r="I20" s="117"/>
      <c r="J20" s="117"/>
      <c r="K20" s="117"/>
      <c r="L20" s="117"/>
      <c r="M20" s="117"/>
      <c r="N20" s="117"/>
      <c r="O20" s="117"/>
      <c r="P20" s="117"/>
      <c r="Q20" s="117"/>
      <c r="R20" s="117"/>
      <c r="S20" s="117"/>
      <c r="T20" s="116">
        <f t="shared" si="4"/>
        <v>0</v>
      </c>
      <c r="U20" s="117"/>
      <c r="V20" s="117"/>
      <c r="W20" s="117"/>
      <c r="X20" s="117"/>
      <c r="Y20" s="117"/>
      <c r="Z20" s="117"/>
      <c r="AA20" s="134"/>
      <c r="AB20" s="117"/>
    </row>
    <row r="21" spans="1:28" ht="15.75" customHeight="1">
      <c r="A21" s="117"/>
      <c r="B21" s="116">
        <f t="shared" si="1"/>
        <v>0</v>
      </c>
      <c r="C21" s="116">
        <f t="shared" si="2"/>
        <v>0</v>
      </c>
      <c r="D21" s="117"/>
      <c r="E21" s="117"/>
      <c r="F21" s="117"/>
      <c r="G21" s="117"/>
      <c r="H21" s="117"/>
      <c r="I21" s="117"/>
      <c r="J21" s="117"/>
      <c r="K21" s="117"/>
      <c r="L21" s="117"/>
      <c r="M21" s="117"/>
      <c r="N21" s="117"/>
      <c r="O21" s="117"/>
      <c r="P21" s="117"/>
      <c r="Q21" s="117"/>
      <c r="R21" s="117"/>
      <c r="S21" s="117"/>
      <c r="T21" s="116">
        <f t="shared" si="4"/>
        <v>0</v>
      </c>
      <c r="U21" s="117"/>
      <c r="V21" s="117"/>
      <c r="W21" s="117"/>
      <c r="X21" s="117"/>
      <c r="Y21" s="117"/>
      <c r="Z21" s="117"/>
      <c r="AA21" s="134"/>
      <c r="AB21" s="117"/>
    </row>
    <row r="22" spans="1:28" ht="15.75" customHeight="1">
      <c r="A22" s="117"/>
      <c r="B22" s="116">
        <f t="shared" si="1"/>
        <v>0</v>
      </c>
      <c r="C22" s="116">
        <f t="shared" si="2"/>
        <v>0</v>
      </c>
      <c r="D22" s="117"/>
      <c r="E22" s="117"/>
      <c r="F22" s="117"/>
      <c r="G22" s="117"/>
      <c r="H22" s="117"/>
      <c r="I22" s="117"/>
      <c r="J22" s="117"/>
      <c r="K22" s="117"/>
      <c r="L22" s="117"/>
      <c r="M22" s="117"/>
      <c r="N22" s="117"/>
      <c r="O22" s="117"/>
      <c r="P22" s="117"/>
      <c r="Q22" s="117"/>
      <c r="R22" s="117"/>
      <c r="S22" s="117"/>
      <c r="T22" s="116">
        <f t="shared" si="4"/>
        <v>0</v>
      </c>
      <c r="U22" s="117"/>
      <c r="V22" s="117"/>
      <c r="W22" s="117"/>
      <c r="X22" s="117"/>
      <c r="Y22" s="117"/>
      <c r="Z22" s="117"/>
      <c r="AA22" s="134"/>
      <c r="AB22" s="117"/>
    </row>
    <row r="23" spans="1:28" ht="15.75" customHeight="1">
      <c r="A23" s="117"/>
      <c r="B23" s="116">
        <f t="shared" si="1"/>
        <v>0</v>
      </c>
      <c r="C23" s="116">
        <f t="shared" si="2"/>
        <v>0</v>
      </c>
      <c r="D23" s="117"/>
      <c r="E23" s="117"/>
      <c r="F23" s="117"/>
      <c r="G23" s="117"/>
      <c r="H23" s="117"/>
      <c r="I23" s="117"/>
      <c r="J23" s="117"/>
      <c r="K23" s="117"/>
      <c r="L23" s="117"/>
      <c r="M23" s="117"/>
      <c r="N23" s="117"/>
      <c r="O23" s="117"/>
      <c r="P23" s="117"/>
      <c r="Q23" s="117"/>
      <c r="R23" s="117"/>
      <c r="S23" s="117"/>
      <c r="T23" s="116">
        <f t="shared" si="4"/>
        <v>0</v>
      </c>
      <c r="U23" s="117"/>
      <c r="V23" s="117"/>
      <c r="W23" s="117"/>
      <c r="X23" s="117"/>
      <c r="Y23" s="117"/>
      <c r="Z23" s="117"/>
      <c r="AA23" s="134"/>
      <c r="AB23" s="117"/>
    </row>
    <row r="24" spans="1:28" ht="15.75" customHeight="1">
      <c r="A24" s="117"/>
      <c r="B24" s="116">
        <f t="shared" si="1"/>
        <v>0</v>
      </c>
      <c r="C24" s="116">
        <f t="shared" si="2"/>
        <v>0</v>
      </c>
      <c r="D24" s="117"/>
      <c r="E24" s="117"/>
      <c r="F24" s="117"/>
      <c r="G24" s="117"/>
      <c r="H24" s="117"/>
      <c r="I24" s="117"/>
      <c r="J24" s="117"/>
      <c r="K24" s="117"/>
      <c r="L24" s="117"/>
      <c r="M24" s="117"/>
      <c r="N24" s="117"/>
      <c r="O24" s="117"/>
      <c r="P24" s="117"/>
      <c r="Q24" s="117"/>
      <c r="R24" s="117"/>
      <c r="S24" s="117"/>
      <c r="T24" s="116">
        <f t="shared" si="4"/>
        <v>0</v>
      </c>
      <c r="U24" s="117"/>
      <c r="V24" s="117"/>
      <c r="W24" s="117"/>
      <c r="X24" s="117"/>
      <c r="Y24" s="117"/>
      <c r="Z24" s="117"/>
      <c r="AA24" s="134"/>
      <c r="AB24" s="117"/>
    </row>
    <row r="25" spans="1:28" ht="15.75" customHeight="1">
      <c r="A25" s="117"/>
      <c r="B25" s="116">
        <f t="shared" si="1"/>
        <v>0</v>
      </c>
      <c r="C25" s="116">
        <f t="shared" si="2"/>
        <v>0</v>
      </c>
      <c r="D25" s="117"/>
      <c r="E25" s="117"/>
      <c r="F25" s="117"/>
      <c r="G25" s="117"/>
      <c r="H25" s="117"/>
      <c r="I25" s="117"/>
      <c r="J25" s="117"/>
      <c r="K25" s="117"/>
      <c r="L25" s="117"/>
      <c r="M25" s="117"/>
      <c r="N25" s="117"/>
      <c r="O25" s="117"/>
      <c r="P25" s="117"/>
      <c r="Q25" s="117"/>
      <c r="R25" s="117"/>
      <c r="S25" s="117"/>
      <c r="T25" s="116">
        <f t="shared" si="4"/>
        <v>0</v>
      </c>
      <c r="U25" s="117"/>
      <c r="V25" s="117"/>
      <c r="W25" s="117"/>
      <c r="X25" s="117"/>
      <c r="Y25" s="117"/>
      <c r="Z25" s="117"/>
      <c r="AA25" s="134"/>
      <c r="AB25" s="117"/>
    </row>
    <row r="26" spans="1:28" ht="15.75" customHeight="1">
      <c r="A26" s="117"/>
      <c r="B26" s="116">
        <f t="shared" si="1"/>
        <v>0</v>
      </c>
      <c r="C26" s="116">
        <f t="shared" si="2"/>
        <v>0</v>
      </c>
      <c r="D26" s="117"/>
      <c r="E26" s="117"/>
      <c r="F26" s="117"/>
      <c r="G26" s="117"/>
      <c r="H26" s="117"/>
      <c r="I26" s="117"/>
      <c r="J26" s="117"/>
      <c r="K26" s="117"/>
      <c r="L26" s="117"/>
      <c r="M26" s="117"/>
      <c r="N26" s="117"/>
      <c r="O26" s="117"/>
      <c r="P26" s="117"/>
      <c r="Q26" s="117"/>
      <c r="R26" s="117"/>
      <c r="S26" s="117"/>
      <c r="T26" s="116">
        <f t="shared" si="4"/>
        <v>0</v>
      </c>
      <c r="U26" s="117"/>
      <c r="V26" s="117"/>
      <c r="W26" s="117"/>
      <c r="X26" s="117"/>
      <c r="Y26" s="117"/>
      <c r="Z26" s="117"/>
      <c r="AA26" s="134"/>
      <c r="AB26" s="117"/>
    </row>
    <row r="27" spans="1:28" ht="15.75" customHeight="1">
      <c r="A27" s="117"/>
      <c r="B27" s="116">
        <f t="shared" si="1"/>
        <v>0</v>
      </c>
      <c r="C27" s="116">
        <f t="shared" si="2"/>
        <v>0</v>
      </c>
      <c r="D27" s="117"/>
      <c r="E27" s="117"/>
      <c r="F27" s="117"/>
      <c r="G27" s="117"/>
      <c r="H27" s="117"/>
      <c r="I27" s="117"/>
      <c r="J27" s="117"/>
      <c r="K27" s="117"/>
      <c r="L27" s="117"/>
      <c r="M27" s="117"/>
      <c r="N27" s="117"/>
      <c r="O27" s="117"/>
      <c r="P27" s="117"/>
      <c r="Q27" s="117"/>
      <c r="R27" s="117"/>
      <c r="S27" s="117"/>
      <c r="T27" s="116">
        <f t="shared" si="4"/>
        <v>0</v>
      </c>
      <c r="U27" s="117"/>
      <c r="V27" s="117"/>
      <c r="W27" s="117"/>
      <c r="X27" s="117"/>
      <c r="Y27" s="117"/>
      <c r="Z27" s="117"/>
      <c r="AA27" s="134"/>
      <c r="AB27" s="117"/>
    </row>
    <row r="28" spans="1:28" ht="13.5">
      <c r="A28" s="117"/>
      <c r="B28" s="116">
        <f t="shared" si="1"/>
        <v>0</v>
      </c>
      <c r="C28" s="116">
        <f t="shared" si="2"/>
        <v>0</v>
      </c>
      <c r="D28" s="117"/>
      <c r="E28" s="117"/>
      <c r="F28" s="117"/>
      <c r="G28" s="117"/>
      <c r="H28" s="117"/>
      <c r="I28" s="117"/>
      <c r="J28" s="117"/>
      <c r="K28" s="117"/>
      <c r="L28" s="117"/>
      <c r="M28" s="117"/>
      <c r="N28" s="117"/>
      <c r="O28" s="117"/>
      <c r="P28" s="117"/>
      <c r="Q28" s="117"/>
      <c r="R28" s="117"/>
      <c r="S28" s="117"/>
      <c r="T28" s="116">
        <f t="shared" si="4"/>
        <v>0</v>
      </c>
      <c r="U28" s="117"/>
      <c r="V28" s="117"/>
      <c r="W28" s="117"/>
      <c r="X28" s="117"/>
      <c r="Y28" s="117"/>
      <c r="Z28" s="117"/>
      <c r="AA28" s="134"/>
      <c r="AB28" s="117"/>
    </row>
    <row r="29" spans="1:28" ht="13.5">
      <c r="A29" s="117"/>
      <c r="B29" s="116">
        <f t="shared" si="1"/>
        <v>0</v>
      </c>
      <c r="C29" s="116">
        <f t="shared" si="2"/>
        <v>0</v>
      </c>
      <c r="D29" s="117"/>
      <c r="E29" s="117"/>
      <c r="F29" s="117"/>
      <c r="G29" s="117"/>
      <c r="H29" s="117"/>
      <c r="I29" s="117"/>
      <c r="J29" s="117"/>
      <c r="K29" s="117"/>
      <c r="L29" s="117"/>
      <c r="M29" s="117"/>
      <c r="N29" s="117"/>
      <c r="O29" s="117"/>
      <c r="P29" s="117"/>
      <c r="Q29" s="117"/>
      <c r="R29" s="117"/>
      <c r="S29" s="117"/>
      <c r="T29" s="116">
        <f t="shared" si="4"/>
        <v>0</v>
      </c>
      <c r="U29" s="117"/>
      <c r="V29" s="117"/>
      <c r="W29" s="117"/>
      <c r="X29" s="117"/>
      <c r="Y29" s="117"/>
      <c r="Z29" s="117"/>
      <c r="AA29" s="134"/>
      <c r="AB29" s="117"/>
    </row>
    <row r="30" spans="1:28" ht="13.5">
      <c r="A30" s="117"/>
      <c r="B30" s="116">
        <f t="shared" si="1"/>
        <v>0</v>
      </c>
      <c r="C30" s="116">
        <f t="shared" si="2"/>
        <v>0</v>
      </c>
      <c r="D30" s="117"/>
      <c r="E30" s="117"/>
      <c r="F30" s="117"/>
      <c r="G30" s="117"/>
      <c r="H30" s="117"/>
      <c r="I30" s="117"/>
      <c r="J30" s="117"/>
      <c r="K30" s="117"/>
      <c r="L30" s="117"/>
      <c r="M30" s="117"/>
      <c r="N30" s="117"/>
      <c r="O30" s="117"/>
      <c r="P30" s="117"/>
      <c r="Q30" s="117"/>
      <c r="R30" s="117"/>
      <c r="S30" s="117"/>
      <c r="T30" s="116">
        <f t="shared" si="4"/>
        <v>0</v>
      </c>
      <c r="U30" s="117"/>
      <c r="V30" s="117"/>
      <c r="W30" s="117"/>
      <c r="X30" s="117"/>
      <c r="Y30" s="117"/>
      <c r="Z30" s="117"/>
      <c r="AA30" s="134"/>
      <c r="AB30" s="117"/>
    </row>
    <row r="31" spans="1:28" ht="13.5">
      <c r="A31" s="117"/>
      <c r="B31" s="116">
        <f t="shared" si="1"/>
        <v>0</v>
      </c>
      <c r="C31" s="116">
        <f t="shared" si="2"/>
        <v>0</v>
      </c>
      <c r="D31" s="117"/>
      <c r="E31" s="117"/>
      <c r="F31" s="117"/>
      <c r="G31" s="117"/>
      <c r="H31" s="117"/>
      <c r="I31" s="117"/>
      <c r="J31" s="117"/>
      <c r="K31" s="117"/>
      <c r="L31" s="117"/>
      <c r="M31" s="117"/>
      <c r="N31" s="117"/>
      <c r="O31" s="117"/>
      <c r="P31" s="117"/>
      <c r="Q31" s="117"/>
      <c r="R31" s="117"/>
      <c r="S31" s="117"/>
      <c r="T31" s="116">
        <f t="shared" si="4"/>
        <v>0</v>
      </c>
      <c r="U31" s="117"/>
      <c r="V31" s="117"/>
      <c r="W31" s="117"/>
      <c r="X31" s="117"/>
      <c r="Y31" s="117"/>
      <c r="Z31" s="117"/>
      <c r="AA31" s="134"/>
      <c r="AB31" s="117"/>
    </row>
    <row r="32" spans="1:28" ht="13.5">
      <c r="A32" s="117"/>
      <c r="B32" s="116">
        <f t="shared" si="1"/>
        <v>0</v>
      </c>
      <c r="C32" s="116">
        <f t="shared" si="2"/>
        <v>0</v>
      </c>
      <c r="D32" s="117"/>
      <c r="E32" s="117"/>
      <c r="F32" s="117"/>
      <c r="G32" s="117"/>
      <c r="H32" s="117"/>
      <c r="I32" s="117"/>
      <c r="J32" s="117"/>
      <c r="K32" s="117"/>
      <c r="L32" s="117"/>
      <c r="M32" s="117"/>
      <c r="N32" s="117"/>
      <c r="O32" s="117"/>
      <c r="P32" s="117"/>
      <c r="Q32" s="117"/>
      <c r="R32" s="117"/>
      <c r="S32" s="117"/>
      <c r="T32" s="116">
        <f t="shared" si="4"/>
        <v>0</v>
      </c>
      <c r="U32" s="117"/>
      <c r="V32" s="117"/>
      <c r="W32" s="117"/>
      <c r="X32" s="117"/>
      <c r="Y32" s="117"/>
      <c r="Z32" s="117"/>
      <c r="AA32" s="134"/>
      <c r="AB32" s="117"/>
    </row>
    <row r="33" spans="1:28" ht="13.5">
      <c r="A33" s="117"/>
      <c r="B33" s="116">
        <f t="shared" si="1"/>
        <v>0</v>
      </c>
      <c r="C33" s="116">
        <f t="shared" si="2"/>
        <v>0</v>
      </c>
      <c r="D33" s="117"/>
      <c r="E33" s="117"/>
      <c r="F33" s="117"/>
      <c r="G33" s="117"/>
      <c r="H33" s="117"/>
      <c r="I33" s="117"/>
      <c r="J33" s="117"/>
      <c r="K33" s="117"/>
      <c r="L33" s="117"/>
      <c r="M33" s="117"/>
      <c r="N33" s="117"/>
      <c r="O33" s="117"/>
      <c r="P33" s="117"/>
      <c r="Q33" s="117"/>
      <c r="R33" s="117"/>
      <c r="S33" s="117"/>
      <c r="T33" s="116">
        <f t="shared" si="4"/>
        <v>0</v>
      </c>
      <c r="U33" s="117"/>
      <c r="V33" s="117"/>
      <c r="W33" s="117"/>
      <c r="X33" s="117"/>
      <c r="Y33" s="117"/>
      <c r="Z33" s="117"/>
      <c r="AA33" s="134"/>
      <c r="AB33" s="117"/>
    </row>
    <row r="34" spans="1:28" ht="13.5">
      <c r="A34" s="117"/>
      <c r="B34" s="116">
        <f t="shared" si="1"/>
        <v>0</v>
      </c>
      <c r="C34" s="116">
        <f t="shared" si="2"/>
        <v>0</v>
      </c>
      <c r="D34" s="117"/>
      <c r="E34" s="117"/>
      <c r="F34" s="117"/>
      <c r="G34" s="117"/>
      <c r="H34" s="117"/>
      <c r="I34" s="117"/>
      <c r="J34" s="117"/>
      <c r="K34" s="117"/>
      <c r="L34" s="117"/>
      <c r="M34" s="117"/>
      <c r="N34" s="117"/>
      <c r="O34" s="117"/>
      <c r="P34" s="117"/>
      <c r="Q34" s="117"/>
      <c r="R34" s="117"/>
      <c r="S34" s="117"/>
      <c r="T34" s="116">
        <f t="shared" si="4"/>
        <v>0</v>
      </c>
      <c r="U34" s="117"/>
      <c r="V34" s="117"/>
      <c r="W34" s="117"/>
      <c r="X34" s="117"/>
      <c r="Y34" s="117"/>
      <c r="Z34" s="117"/>
      <c r="AA34" s="134"/>
      <c r="AB34" s="117"/>
    </row>
    <row r="35" spans="1:28" ht="13.5">
      <c r="A35" s="117"/>
      <c r="B35" s="116">
        <f t="shared" si="1"/>
        <v>0</v>
      </c>
      <c r="C35" s="116">
        <f t="shared" si="2"/>
        <v>0</v>
      </c>
      <c r="D35" s="117"/>
      <c r="E35" s="117"/>
      <c r="F35" s="117"/>
      <c r="G35" s="117"/>
      <c r="H35" s="117"/>
      <c r="I35" s="117"/>
      <c r="J35" s="117"/>
      <c r="K35" s="117"/>
      <c r="L35" s="117"/>
      <c r="M35" s="117"/>
      <c r="N35" s="117"/>
      <c r="O35" s="117"/>
      <c r="P35" s="117"/>
      <c r="Q35" s="117"/>
      <c r="R35" s="117"/>
      <c r="S35" s="117"/>
      <c r="T35" s="116">
        <f t="shared" si="4"/>
        <v>0</v>
      </c>
      <c r="U35" s="117"/>
      <c r="V35" s="117"/>
      <c r="W35" s="117"/>
      <c r="X35" s="117"/>
      <c r="Y35" s="117"/>
      <c r="Z35" s="117"/>
      <c r="AA35" s="134"/>
      <c r="AB35" s="117"/>
    </row>
  </sheetData>
  <sheetProtection/>
  <mergeCells count="5">
    <mergeCell ref="A2:AB2"/>
    <mergeCell ref="C5:S5"/>
    <mergeCell ref="T5:AB5"/>
    <mergeCell ref="A4:A6"/>
    <mergeCell ref="B5:B6"/>
  </mergeCells>
  <printOptions horizontalCentered="1" verticalCentered="1"/>
  <pageMargins left="0.19652777777777777" right="0.19652777777777777" top="0.5902777777777778" bottom="0.4722222222222222" header="0.3145833333333333" footer="0.3145833333333333"/>
  <pageSetup horizontalDpi="600" verticalDpi="600" orientation="landscape" paperSize="9" scale="77"/>
</worksheet>
</file>

<file path=xl/worksheets/sheet17.xml><?xml version="1.0" encoding="utf-8"?>
<worksheet xmlns="http://schemas.openxmlformats.org/spreadsheetml/2006/main" xmlns:r="http://schemas.openxmlformats.org/officeDocument/2006/relationships">
  <sheetPr>
    <pageSetUpPr fitToPage="1"/>
  </sheetPr>
  <dimension ref="A1:AA34"/>
  <sheetViews>
    <sheetView showGridLines="0" workbookViewId="0" topLeftCell="A2">
      <selection activeCell="I9" sqref="I9"/>
    </sheetView>
  </sheetViews>
  <sheetFormatPr defaultColWidth="5.75390625" defaultRowHeight="14.25"/>
  <cols>
    <col min="1" max="1" width="15.125" style="106" customWidth="1"/>
    <col min="2" max="2" width="8.875" style="106" customWidth="1"/>
    <col min="3" max="3" width="9.125" style="106" customWidth="1"/>
    <col min="4" max="9" width="6.00390625" style="106" customWidth="1"/>
    <col min="10" max="10" width="9.625" style="106" customWidth="1"/>
    <col min="11" max="15" width="6.00390625" style="106" customWidth="1"/>
    <col min="16" max="16" width="6.00390625" style="107" customWidth="1"/>
    <col min="17" max="27" width="6.00390625" style="106" customWidth="1"/>
    <col min="28" max="16384" width="5.75390625" style="106" customWidth="1"/>
  </cols>
  <sheetData>
    <row r="1" ht="14.25">
      <c r="A1" s="34" t="s">
        <v>1375</v>
      </c>
    </row>
    <row r="2" spans="1:27" s="105" customFormat="1" ht="33.75" customHeight="1">
      <c r="A2" s="35" t="s">
        <v>1340</v>
      </c>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7" ht="16.5" customHeight="1">
      <c r="A3" s="109"/>
      <c r="B3" s="109" t="s">
        <v>38</v>
      </c>
      <c r="C3" s="109"/>
      <c r="D3" s="109"/>
      <c r="E3" s="109"/>
      <c r="F3" s="109"/>
      <c r="G3" s="109"/>
      <c r="H3" s="109"/>
      <c r="I3" s="109"/>
      <c r="J3" s="109"/>
      <c r="K3" s="109"/>
      <c r="L3" s="109"/>
      <c r="M3" s="109"/>
      <c r="N3" s="109"/>
      <c r="O3" s="109"/>
      <c r="P3" s="137"/>
      <c r="Q3" s="109"/>
      <c r="R3" s="109"/>
      <c r="S3" s="109"/>
      <c r="T3" s="109"/>
      <c r="U3" s="109"/>
      <c r="V3" s="109"/>
      <c r="W3" s="109"/>
      <c r="X3" s="109"/>
      <c r="Y3" s="109"/>
      <c r="Z3" s="109"/>
      <c r="AA3" s="109" t="s">
        <v>2</v>
      </c>
    </row>
    <row r="4" spans="1:27" ht="31.5" customHeight="1">
      <c r="A4" s="111" t="s">
        <v>1341</v>
      </c>
      <c r="B4" s="135" t="s">
        <v>1376</v>
      </c>
      <c r="C4" s="135"/>
      <c r="D4" s="135"/>
      <c r="E4" s="135"/>
      <c r="F4" s="135"/>
      <c r="G4" s="135"/>
      <c r="H4" s="135"/>
      <c r="I4" s="135"/>
      <c r="J4" s="135"/>
      <c r="K4" s="135"/>
      <c r="L4" s="135"/>
      <c r="M4" s="135"/>
      <c r="N4" s="135"/>
      <c r="O4" s="135"/>
      <c r="P4" s="138"/>
      <c r="Q4" s="135"/>
      <c r="R4" s="135"/>
      <c r="S4" s="135"/>
      <c r="T4" s="135"/>
      <c r="U4" s="135"/>
      <c r="V4" s="135"/>
      <c r="W4" s="135"/>
      <c r="X4" s="135"/>
      <c r="Y4" s="135"/>
      <c r="Z4" s="135"/>
      <c r="AA4" s="135"/>
    </row>
    <row r="5" spans="1:27" ht="105.75" customHeight="1">
      <c r="A5" s="136"/>
      <c r="B5" s="125" t="s">
        <v>1377</v>
      </c>
      <c r="C5" s="114" t="s">
        <v>1323</v>
      </c>
      <c r="D5" s="114" t="s">
        <v>1324</v>
      </c>
      <c r="E5" s="114" t="s">
        <v>1325</v>
      </c>
      <c r="F5" s="114" t="s">
        <v>1378</v>
      </c>
      <c r="G5" s="114" t="s">
        <v>1327</v>
      </c>
      <c r="H5" s="114" t="s">
        <v>1379</v>
      </c>
      <c r="I5" s="114" t="s">
        <v>1329</v>
      </c>
      <c r="J5" s="114" t="s">
        <v>1115</v>
      </c>
      <c r="K5" s="114" t="s">
        <v>1330</v>
      </c>
      <c r="L5" s="114" t="s">
        <v>1116</v>
      </c>
      <c r="M5" s="114" t="s">
        <v>1117</v>
      </c>
      <c r="N5" s="114" t="s">
        <v>1118</v>
      </c>
      <c r="O5" s="114" t="s">
        <v>1380</v>
      </c>
      <c r="P5" s="114" t="s">
        <v>1331</v>
      </c>
      <c r="Q5" s="114" t="s">
        <v>1121</v>
      </c>
      <c r="R5" s="114" t="s">
        <v>1332</v>
      </c>
      <c r="S5" s="114" t="s">
        <v>1333</v>
      </c>
      <c r="T5" s="125" t="s">
        <v>1334</v>
      </c>
      <c r="U5" s="125" t="s">
        <v>1335</v>
      </c>
      <c r="V5" s="139" t="s">
        <v>1336</v>
      </c>
      <c r="W5" s="125" t="s">
        <v>1337</v>
      </c>
      <c r="X5" s="114" t="s">
        <v>1123</v>
      </c>
      <c r="Y5" s="114" t="s">
        <v>1124</v>
      </c>
      <c r="Z5" s="114" t="s">
        <v>1338</v>
      </c>
      <c r="AA5" s="114" t="s">
        <v>1381</v>
      </c>
    </row>
    <row r="6" spans="1:27" ht="15.75" customHeight="1">
      <c r="A6" s="115" t="s">
        <v>1371</v>
      </c>
      <c r="B6" s="116">
        <f>SUM(B7:B8)</f>
        <v>48822</v>
      </c>
      <c r="C6" s="116">
        <f aca="true" t="shared" si="0" ref="C6:AA6">SUM(C7:C8)</f>
        <v>17203</v>
      </c>
      <c r="D6" s="116">
        <f t="shared" si="0"/>
        <v>0</v>
      </c>
      <c r="E6" s="116">
        <f t="shared" si="0"/>
        <v>127</v>
      </c>
      <c r="F6" s="116">
        <f t="shared" si="0"/>
        <v>180</v>
      </c>
      <c r="G6" s="116">
        <f t="shared" si="0"/>
        <v>9235</v>
      </c>
      <c r="H6" s="116">
        <f t="shared" si="0"/>
        <v>0</v>
      </c>
      <c r="I6" s="116">
        <f t="shared" si="0"/>
        <v>14</v>
      </c>
      <c r="J6" s="116">
        <f t="shared" si="0"/>
        <v>11974</v>
      </c>
      <c r="K6" s="116">
        <f t="shared" si="0"/>
        <v>3526</v>
      </c>
      <c r="L6" s="116">
        <f t="shared" si="0"/>
        <v>14</v>
      </c>
      <c r="M6" s="116">
        <f t="shared" si="0"/>
        <v>1614</v>
      </c>
      <c r="N6" s="116">
        <f t="shared" si="0"/>
        <v>1196</v>
      </c>
      <c r="O6" s="116">
        <f t="shared" si="0"/>
        <v>32</v>
      </c>
      <c r="P6" s="116">
        <f t="shared" si="0"/>
        <v>0</v>
      </c>
      <c r="Q6" s="116">
        <f t="shared" si="0"/>
        <v>0</v>
      </c>
      <c r="R6" s="116">
        <f t="shared" si="0"/>
        <v>0</v>
      </c>
      <c r="S6" s="116">
        <f t="shared" si="0"/>
        <v>0</v>
      </c>
      <c r="T6" s="116">
        <f t="shared" si="0"/>
        <v>0</v>
      </c>
      <c r="U6" s="116">
        <f t="shared" si="0"/>
        <v>2063</v>
      </c>
      <c r="V6" s="116">
        <f t="shared" si="0"/>
        <v>19</v>
      </c>
      <c r="W6" s="116">
        <f t="shared" si="0"/>
        <v>798</v>
      </c>
      <c r="X6" s="116">
        <f t="shared" si="0"/>
        <v>0</v>
      </c>
      <c r="Y6" s="116">
        <f t="shared" si="0"/>
        <v>0</v>
      </c>
      <c r="Z6" s="116">
        <f t="shared" si="0"/>
        <v>827</v>
      </c>
      <c r="AA6" s="116">
        <f t="shared" si="0"/>
        <v>0</v>
      </c>
    </row>
    <row r="7" spans="1:27" ht="15.75" customHeight="1">
      <c r="A7" s="115" t="s">
        <v>1372</v>
      </c>
      <c r="B7" s="116">
        <f>SUM(C7:AA7)</f>
        <v>0</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7" ht="15.75" customHeight="1">
      <c r="A8" s="115" t="s">
        <v>1373</v>
      </c>
      <c r="B8" s="116">
        <f aca="true" t="shared" si="1" ref="B8:B34">SUM(C8:AA8)</f>
        <v>48822</v>
      </c>
      <c r="C8" s="117">
        <f aca="true" t="shared" si="2" ref="C8:AA8">SUM(C9:C34)</f>
        <v>17203</v>
      </c>
      <c r="D8" s="117">
        <f t="shared" si="2"/>
        <v>0</v>
      </c>
      <c r="E8" s="117">
        <f t="shared" si="2"/>
        <v>127</v>
      </c>
      <c r="F8" s="117">
        <f t="shared" si="2"/>
        <v>180</v>
      </c>
      <c r="G8" s="117">
        <f t="shared" si="2"/>
        <v>9235</v>
      </c>
      <c r="H8" s="117">
        <f t="shared" si="2"/>
        <v>0</v>
      </c>
      <c r="I8" s="117">
        <f t="shared" si="2"/>
        <v>14</v>
      </c>
      <c r="J8" s="117">
        <f t="shared" si="2"/>
        <v>11974</v>
      </c>
      <c r="K8" s="117">
        <f t="shared" si="2"/>
        <v>3526</v>
      </c>
      <c r="L8" s="117">
        <f t="shared" si="2"/>
        <v>14</v>
      </c>
      <c r="M8" s="117">
        <f t="shared" si="2"/>
        <v>1614</v>
      </c>
      <c r="N8" s="117">
        <f t="shared" si="2"/>
        <v>1196</v>
      </c>
      <c r="O8" s="117">
        <f t="shared" si="2"/>
        <v>32</v>
      </c>
      <c r="P8" s="117">
        <f t="shared" si="2"/>
        <v>0</v>
      </c>
      <c r="Q8" s="117">
        <f t="shared" si="2"/>
        <v>0</v>
      </c>
      <c r="R8" s="117">
        <f t="shared" si="2"/>
        <v>0</v>
      </c>
      <c r="S8" s="117">
        <f t="shared" si="2"/>
        <v>0</v>
      </c>
      <c r="T8" s="117">
        <f t="shared" si="2"/>
        <v>0</v>
      </c>
      <c r="U8" s="117">
        <f t="shared" si="2"/>
        <v>2063</v>
      </c>
      <c r="V8" s="117">
        <f t="shared" si="2"/>
        <v>19</v>
      </c>
      <c r="W8" s="117">
        <f t="shared" si="2"/>
        <v>798</v>
      </c>
      <c r="X8" s="117">
        <f t="shared" si="2"/>
        <v>0</v>
      </c>
      <c r="Y8" s="117">
        <f t="shared" si="2"/>
        <v>0</v>
      </c>
      <c r="Z8" s="117">
        <f t="shared" si="2"/>
        <v>827</v>
      </c>
      <c r="AA8" s="117">
        <f t="shared" si="2"/>
        <v>0</v>
      </c>
    </row>
    <row r="9" spans="1:27" ht="15.75" customHeight="1">
      <c r="A9" s="118" t="s">
        <v>1374</v>
      </c>
      <c r="B9" s="116">
        <f t="shared" si="1"/>
        <v>48822</v>
      </c>
      <c r="C9" s="130">
        <v>17203</v>
      </c>
      <c r="D9" s="130"/>
      <c r="E9" s="130">
        <v>127</v>
      </c>
      <c r="F9" s="130">
        <v>180</v>
      </c>
      <c r="G9" s="130">
        <v>9235</v>
      </c>
      <c r="H9" s="130"/>
      <c r="I9" s="130">
        <v>14</v>
      </c>
      <c r="J9" s="130">
        <v>11974</v>
      </c>
      <c r="K9" s="130">
        <v>3526</v>
      </c>
      <c r="L9" s="130">
        <v>14</v>
      </c>
      <c r="M9" s="130">
        <v>1614</v>
      </c>
      <c r="N9" s="130">
        <v>1196</v>
      </c>
      <c r="O9" s="130">
        <v>32</v>
      </c>
      <c r="P9" s="130"/>
      <c r="Q9" s="130"/>
      <c r="R9" s="130"/>
      <c r="S9" s="130"/>
      <c r="T9" s="130"/>
      <c r="U9" s="130">
        <v>2063</v>
      </c>
      <c r="V9" s="130">
        <v>19</v>
      </c>
      <c r="W9" s="130">
        <v>798</v>
      </c>
      <c r="X9" s="130"/>
      <c r="Y9" s="130"/>
      <c r="Z9" s="130">
        <v>827</v>
      </c>
      <c r="AA9" s="132"/>
    </row>
    <row r="10" spans="1:27" ht="15.75" customHeight="1">
      <c r="A10" s="118"/>
      <c r="B10" s="116">
        <f t="shared" si="1"/>
        <v>0</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2"/>
    </row>
    <row r="11" spans="1:27" ht="15.75" customHeight="1">
      <c r="A11" s="118"/>
      <c r="B11" s="116">
        <f t="shared" si="1"/>
        <v>0</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34"/>
    </row>
    <row r="12" spans="1:27" ht="15.75" customHeight="1">
      <c r="A12" s="119"/>
      <c r="B12" s="116">
        <f t="shared" si="1"/>
        <v>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34"/>
    </row>
    <row r="13" spans="1:27" ht="15.75" customHeight="1">
      <c r="A13" s="117"/>
      <c r="B13" s="116">
        <f t="shared" si="1"/>
        <v>0</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34"/>
    </row>
    <row r="14" spans="1:27" ht="15.75" customHeight="1">
      <c r="A14" s="117"/>
      <c r="B14" s="116">
        <f t="shared" si="1"/>
        <v>0</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34"/>
    </row>
    <row r="15" spans="1:27" ht="15.75" customHeight="1">
      <c r="A15" s="117"/>
      <c r="B15" s="116">
        <f t="shared" si="1"/>
        <v>0</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34"/>
    </row>
    <row r="16" spans="1:27" ht="15.75" customHeight="1">
      <c r="A16" s="117"/>
      <c r="B16" s="116">
        <f t="shared" si="1"/>
        <v>0</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34"/>
    </row>
    <row r="17" spans="1:27" ht="15.75" customHeight="1">
      <c r="A17" s="117"/>
      <c r="B17" s="116">
        <f t="shared" si="1"/>
        <v>0</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34"/>
    </row>
    <row r="18" spans="1:27" ht="15.75" customHeight="1">
      <c r="A18" s="117"/>
      <c r="B18" s="116">
        <f t="shared" si="1"/>
        <v>0</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34"/>
    </row>
    <row r="19" spans="1:27" ht="15.75" customHeight="1">
      <c r="A19" s="117"/>
      <c r="B19" s="116">
        <f t="shared" si="1"/>
        <v>0</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34"/>
    </row>
    <row r="20" spans="1:27" ht="15.75" customHeight="1">
      <c r="A20" s="117"/>
      <c r="B20" s="116">
        <f t="shared" si="1"/>
        <v>0</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34"/>
    </row>
    <row r="21" spans="1:27" ht="15.75" customHeight="1">
      <c r="A21" s="117"/>
      <c r="B21" s="116">
        <f t="shared" si="1"/>
        <v>0</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34"/>
    </row>
    <row r="22" spans="1:27" ht="15.75" customHeight="1">
      <c r="A22" s="117"/>
      <c r="B22" s="116">
        <f t="shared" si="1"/>
        <v>0</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34"/>
    </row>
    <row r="23" spans="1:27" ht="15.75" customHeight="1">
      <c r="A23" s="117"/>
      <c r="B23" s="116">
        <f t="shared" si="1"/>
        <v>0</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34"/>
    </row>
    <row r="24" spans="1:27" ht="15.75" customHeight="1">
      <c r="A24" s="117"/>
      <c r="B24" s="116">
        <f t="shared" si="1"/>
        <v>0</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34"/>
    </row>
    <row r="25" spans="1:27" ht="15.75" customHeight="1">
      <c r="A25" s="117"/>
      <c r="B25" s="116">
        <f t="shared" si="1"/>
        <v>0</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34"/>
    </row>
    <row r="26" spans="1:27" ht="15.75" customHeight="1">
      <c r="A26" s="117"/>
      <c r="B26" s="116">
        <f t="shared" si="1"/>
        <v>0</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34"/>
    </row>
    <row r="27" spans="1:27" ht="15.75" customHeight="1">
      <c r="A27" s="117"/>
      <c r="B27" s="116">
        <f t="shared" si="1"/>
        <v>0</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34"/>
    </row>
    <row r="28" spans="1:27" ht="15.75" customHeight="1">
      <c r="A28" s="117"/>
      <c r="B28" s="116">
        <f t="shared" si="1"/>
        <v>0</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34"/>
    </row>
    <row r="29" spans="1:27" ht="13.5">
      <c r="A29" s="117"/>
      <c r="B29" s="116">
        <f t="shared" si="1"/>
        <v>0</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34"/>
    </row>
    <row r="30" spans="1:27" ht="13.5">
      <c r="A30" s="117"/>
      <c r="B30" s="116">
        <f t="shared" si="1"/>
        <v>0</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34"/>
    </row>
    <row r="31" spans="1:27" ht="13.5">
      <c r="A31" s="117"/>
      <c r="B31" s="116">
        <f t="shared" si="1"/>
        <v>0</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34"/>
    </row>
    <row r="32" spans="1:27" ht="13.5">
      <c r="A32" s="117"/>
      <c r="B32" s="116">
        <f t="shared" si="1"/>
        <v>0</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34"/>
    </row>
    <row r="33" spans="1:27" ht="13.5">
      <c r="A33" s="117"/>
      <c r="B33" s="116">
        <f t="shared" si="1"/>
        <v>0</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34"/>
    </row>
    <row r="34" spans="1:27" ht="13.5">
      <c r="A34" s="117"/>
      <c r="B34" s="116">
        <f t="shared" si="1"/>
        <v>0</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34"/>
    </row>
  </sheetData>
  <sheetProtection/>
  <mergeCells count="2">
    <mergeCell ref="A2:AA2"/>
    <mergeCell ref="A4:A5"/>
  </mergeCells>
  <printOptions horizontalCentered="1"/>
  <pageMargins left="0.4722222222222222" right="0.4722222222222222" top="0.5902777777777778" bottom="0.4722222222222222" header="0.3145833333333333" footer="0.3145833333333333"/>
  <pageSetup fitToHeight="0" fitToWidth="1" horizontalDpi="600" verticalDpi="600" orientation="landscape" paperSize="9" scale="69"/>
</worksheet>
</file>

<file path=xl/worksheets/sheet18.xml><?xml version="1.0" encoding="utf-8"?>
<worksheet xmlns="http://schemas.openxmlformats.org/spreadsheetml/2006/main" xmlns:r="http://schemas.openxmlformats.org/officeDocument/2006/relationships">
  <sheetPr>
    <pageSetUpPr fitToPage="1"/>
  </sheetPr>
  <dimension ref="A1:AL34"/>
  <sheetViews>
    <sheetView showGridLines="0" workbookViewId="0" topLeftCell="A1">
      <selection activeCell="AA5" sqref="AA5"/>
    </sheetView>
  </sheetViews>
  <sheetFormatPr defaultColWidth="5.75390625" defaultRowHeight="14.25"/>
  <cols>
    <col min="1" max="1" width="15.125" style="106" customWidth="1"/>
    <col min="2" max="2" width="8.125" style="121" customWidth="1"/>
    <col min="3" max="3" width="7.00390625" style="121" customWidth="1"/>
    <col min="4" max="4" width="3.75390625" style="121" customWidth="1"/>
    <col min="5" max="5" width="9.25390625" style="121" customWidth="1"/>
    <col min="6" max="6" width="7.875" style="121" customWidth="1"/>
    <col min="7" max="9" width="3.75390625" style="121" customWidth="1"/>
    <col min="10" max="10" width="7.125" style="122" customWidth="1"/>
    <col min="11" max="11" width="3.75390625" style="121" customWidth="1"/>
    <col min="12" max="12" width="6.75390625" style="122" customWidth="1"/>
    <col min="13" max="14" width="3.75390625" style="122" customWidth="1"/>
    <col min="15" max="18" width="3.75390625" style="121" customWidth="1"/>
    <col min="19" max="22" width="3.75390625" style="122" customWidth="1"/>
    <col min="23" max="38" width="3.75390625" style="121" customWidth="1"/>
    <col min="39" max="16384" width="5.75390625" style="106" customWidth="1"/>
  </cols>
  <sheetData>
    <row r="1" ht="14.25">
      <c r="A1" s="34" t="s">
        <v>1382</v>
      </c>
    </row>
    <row r="2" spans="1:38" s="105" customFormat="1" ht="28.5" customHeight="1">
      <c r="A2" s="26" t="s">
        <v>1383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row>
    <row r="3" spans="1:38" ht="16.5" customHeight="1">
      <c r="A3" s="123" t="s">
        <v>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38" ht="18" customHeight="1">
      <c r="A4" s="111" t="s">
        <v>1341</v>
      </c>
      <c r="B4" s="125" t="s">
        <v>1384</v>
      </c>
      <c r="C4" s="112" t="s">
        <v>1385</v>
      </c>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row>
    <row r="5" spans="1:38" ht="306.75" customHeight="1">
      <c r="A5" s="113"/>
      <c r="B5" s="126"/>
      <c r="C5" s="114" t="s">
        <v>1386</v>
      </c>
      <c r="D5" s="127" t="s">
        <v>1387</v>
      </c>
      <c r="E5" s="128" t="s">
        <v>1388</v>
      </c>
      <c r="F5" s="129" t="s">
        <v>1389</v>
      </c>
      <c r="G5" s="129" t="s">
        <v>1390</v>
      </c>
      <c r="H5" s="129" t="s">
        <v>1391</v>
      </c>
      <c r="I5" s="129" t="s">
        <v>1392</v>
      </c>
      <c r="J5" s="129" t="s">
        <v>1393</v>
      </c>
      <c r="K5" s="129" t="s">
        <v>1394</v>
      </c>
      <c r="L5" s="129" t="s">
        <v>1395</v>
      </c>
      <c r="M5" s="129" t="s">
        <v>1396</v>
      </c>
      <c r="N5" s="129" t="s">
        <v>1397</v>
      </c>
      <c r="O5" s="129" t="s">
        <v>1398</v>
      </c>
      <c r="P5" s="129" t="s">
        <v>1221</v>
      </c>
      <c r="Q5" s="131" t="s">
        <v>1399</v>
      </c>
      <c r="R5" s="131" t="s">
        <v>1400</v>
      </c>
      <c r="S5" s="131" t="s">
        <v>1401</v>
      </c>
      <c r="T5" s="131" t="s">
        <v>1402</v>
      </c>
      <c r="U5" s="131" t="s">
        <v>1403</v>
      </c>
      <c r="V5" s="131" t="s">
        <v>1404</v>
      </c>
      <c r="W5" s="131" t="s">
        <v>1405</v>
      </c>
      <c r="X5" s="131" t="s">
        <v>1406</v>
      </c>
      <c r="Y5" s="131" t="s">
        <v>1407</v>
      </c>
      <c r="Z5" s="131" t="s">
        <v>1408</v>
      </c>
      <c r="AA5" s="131" t="s">
        <v>1409</v>
      </c>
      <c r="AB5" s="131" t="s">
        <v>1410</v>
      </c>
      <c r="AC5" s="131" t="s">
        <v>1411</v>
      </c>
      <c r="AD5" s="131" t="s">
        <v>1412</v>
      </c>
      <c r="AE5" s="131" t="s">
        <v>1413</v>
      </c>
      <c r="AF5" s="131" t="s">
        <v>1414</v>
      </c>
      <c r="AG5" s="131" t="s">
        <v>1415</v>
      </c>
      <c r="AH5" s="131" t="s">
        <v>1416</v>
      </c>
      <c r="AI5" s="131" t="s">
        <v>1417</v>
      </c>
      <c r="AJ5" s="131" t="s">
        <v>1418</v>
      </c>
      <c r="AK5" s="131" t="s">
        <v>1419</v>
      </c>
      <c r="AL5" s="129" t="s">
        <v>1420</v>
      </c>
    </row>
    <row r="6" spans="1:38" ht="17.25" customHeight="1">
      <c r="A6" s="115" t="s">
        <v>1371</v>
      </c>
      <c r="B6" s="116">
        <f>SUM(B7:B8)</f>
        <v>29244</v>
      </c>
      <c r="C6" s="116">
        <f aca="true" t="shared" si="0" ref="C6:AB6">SUM(C7:C8)</f>
        <v>29244</v>
      </c>
      <c r="D6" s="116">
        <f t="shared" si="0"/>
        <v>0</v>
      </c>
      <c r="E6" s="116">
        <f t="shared" si="0"/>
        <v>18998</v>
      </c>
      <c r="F6" s="116">
        <f t="shared" si="0"/>
        <v>2185</v>
      </c>
      <c r="G6" s="116">
        <f t="shared" si="0"/>
        <v>16</v>
      </c>
      <c r="H6" s="116">
        <f t="shared" si="0"/>
        <v>0</v>
      </c>
      <c r="I6" s="116">
        <f t="shared" si="0"/>
        <v>0</v>
      </c>
      <c r="J6" s="116">
        <f t="shared" si="0"/>
        <v>1663</v>
      </c>
      <c r="K6" s="116">
        <f t="shared" si="0"/>
        <v>0</v>
      </c>
      <c r="L6" s="116">
        <f t="shared" si="0"/>
        <v>6382</v>
      </c>
      <c r="M6" s="116">
        <f t="shared" si="0"/>
        <v>0</v>
      </c>
      <c r="N6" s="116">
        <f t="shared" si="0"/>
        <v>0</v>
      </c>
      <c r="O6" s="116">
        <f t="shared" si="0"/>
        <v>0</v>
      </c>
      <c r="P6" s="116">
        <f t="shared" si="0"/>
        <v>0</v>
      </c>
      <c r="Q6" s="116">
        <f t="shared" si="0"/>
        <v>0</v>
      </c>
      <c r="R6" s="116">
        <f t="shared" si="0"/>
        <v>0</v>
      </c>
      <c r="S6" s="116">
        <f t="shared" si="0"/>
        <v>0</v>
      </c>
      <c r="T6" s="116">
        <f t="shared" si="0"/>
        <v>0</v>
      </c>
      <c r="U6" s="116">
        <f t="shared" si="0"/>
        <v>0</v>
      </c>
      <c r="V6" s="116">
        <f t="shared" si="0"/>
        <v>0</v>
      </c>
      <c r="W6" s="116">
        <f t="shared" si="0"/>
        <v>0</v>
      </c>
      <c r="X6" s="116">
        <f t="shared" si="0"/>
        <v>0</v>
      </c>
      <c r="Y6" s="116">
        <f t="shared" si="0"/>
        <v>0</v>
      </c>
      <c r="Z6" s="116">
        <f t="shared" si="0"/>
        <v>0</v>
      </c>
      <c r="AA6" s="116">
        <f t="shared" si="0"/>
        <v>0</v>
      </c>
      <c r="AB6" s="116">
        <f t="shared" si="0"/>
        <v>0</v>
      </c>
      <c r="AC6" s="116">
        <f aca="true" t="shared" si="1" ref="AC6:AL6">SUM(AC7:AC8)</f>
        <v>0</v>
      </c>
      <c r="AD6" s="116">
        <f t="shared" si="1"/>
        <v>0</v>
      </c>
      <c r="AE6" s="116">
        <f t="shared" si="1"/>
        <v>0</v>
      </c>
      <c r="AF6" s="116">
        <f t="shared" si="1"/>
        <v>0</v>
      </c>
      <c r="AG6" s="116">
        <f t="shared" si="1"/>
        <v>0</v>
      </c>
      <c r="AH6" s="116">
        <f t="shared" si="1"/>
        <v>0</v>
      </c>
      <c r="AI6" s="116">
        <f t="shared" si="1"/>
        <v>0</v>
      </c>
      <c r="AJ6" s="116">
        <f t="shared" si="1"/>
        <v>0</v>
      </c>
      <c r="AK6" s="116">
        <f t="shared" si="1"/>
        <v>0</v>
      </c>
      <c r="AL6" s="116">
        <f t="shared" si="1"/>
        <v>0</v>
      </c>
    </row>
    <row r="7" spans="1:38" ht="17.25" customHeight="1">
      <c r="A7" s="115" t="s">
        <v>1372</v>
      </c>
      <c r="B7" s="116">
        <f>C7+'表七(2)'!B7</f>
        <v>0</v>
      </c>
      <c r="C7" s="116">
        <f>SUM(D7:AL7)</f>
        <v>0</v>
      </c>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row>
    <row r="8" spans="1:38" ht="17.25" customHeight="1">
      <c r="A8" s="115" t="s">
        <v>1373</v>
      </c>
      <c r="B8" s="116">
        <f>C8+'表七(2)'!B8</f>
        <v>29244</v>
      </c>
      <c r="C8" s="116">
        <f aca="true" t="shared" si="2" ref="C8:C34">SUM(D8:AL8)</f>
        <v>29244</v>
      </c>
      <c r="D8" s="117">
        <f aca="true" t="shared" si="3" ref="D8:AB8">SUM(D9:D34)</f>
        <v>0</v>
      </c>
      <c r="E8" s="117">
        <f t="shared" si="3"/>
        <v>18998</v>
      </c>
      <c r="F8" s="117">
        <f t="shared" si="3"/>
        <v>2185</v>
      </c>
      <c r="G8" s="117">
        <f t="shared" si="3"/>
        <v>16</v>
      </c>
      <c r="H8" s="117">
        <f t="shared" si="3"/>
        <v>0</v>
      </c>
      <c r="I8" s="117">
        <f t="shared" si="3"/>
        <v>0</v>
      </c>
      <c r="J8" s="117">
        <f t="shared" si="3"/>
        <v>1663</v>
      </c>
      <c r="K8" s="117">
        <f t="shared" si="3"/>
        <v>0</v>
      </c>
      <c r="L8" s="117">
        <f t="shared" si="3"/>
        <v>6382</v>
      </c>
      <c r="M8" s="117">
        <f t="shared" si="3"/>
        <v>0</v>
      </c>
      <c r="N8" s="117">
        <f t="shared" si="3"/>
        <v>0</v>
      </c>
      <c r="O8" s="117">
        <f t="shared" si="3"/>
        <v>0</v>
      </c>
      <c r="P8" s="117">
        <f t="shared" si="3"/>
        <v>0</v>
      </c>
      <c r="Q8" s="117">
        <f t="shared" si="3"/>
        <v>0</v>
      </c>
      <c r="R8" s="117">
        <f t="shared" si="3"/>
        <v>0</v>
      </c>
      <c r="S8" s="117">
        <f t="shared" si="3"/>
        <v>0</v>
      </c>
      <c r="T8" s="117">
        <f t="shared" si="3"/>
        <v>0</v>
      </c>
      <c r="U8" s="117">
        <f t="shared" si="3"/>
        <v>0</v>
      </c>
      <c r="V8" s="117">
        <f t="shared" si="3"/>
        <v>0</v>
      </c>
      <c r="W8" s="117">
        <f t="shared" si="3"/>
        <v>0</v>
      </c>
      <c r="X8" s="117">
        <f t="shared" si="3"/>
        <v>0</v>
      </c>
      <c r="Y8" s="117">
        <f t="shared" si="3"/>
        <v>0</v>
      </c>
      <c r="Z8" s="117">
        <f t="shared" si="3"/>
        <v>0</v>
      </c>
      <c r="AA8" s="117">
        <f t="shared" si="3"/>
        <v>0</v>
      </c>
      <c r="AB8" s="117">
        <f t="shared" si="3"/>
        <v>0</v>
      </c>
      <c r="AC8" s="117">
        <f aca="true" t="shared" si="4" ref="AC8:AL8">SUM(AC9:AC34)</f>
        <v>0</v>
      </c>
      <c r="AD8" s="117">
        <f t="shared" si="4"/>
        <v>0</v>
      </c>
      <c r="AE8" s="117">
        <f t="shared" si="4"/>
        <v>0</v>
      </c>
      <c r="AF8" s="117">
        <f t="shared" si="4"/>
        <v>0</v>
      </c>
      <c r="AG8" s="117">
        <f t="shared" si="4"/>
        <v>0</v>
      </c>
      <c r="AH8" s="117">
        <f t="shared" si="4"/>
        <v>0</v>
      </c>
      <c r="AI8" s="117">
        <f t="shared" si="4"/>
        <v>0</v>
      </c>
      <c r="AJ8" s="117">
        <f t="shared" si="4"/>
        <v>0</v>
      </c>
      <c r="AK8" s="117">
        <f t="shared" si="4"/>
        <v>0</v>
      </c>
      <c r="AL8" s="117">
        <f t="shared" si="4"/>
        <v>0</v>
      </c>
    </row>
    <row r="9" spans="1:38" ht="17.25" customHeight="1">
      <c r="A9" s="118" t="s">
        <v>1374</v>
      </c>
      <c r="B9" s="116">
        <f>C9+'[2]表七(2)'!B9</f>
        <v>29244</v>
      </c>
      <c r="C9" s="116">
        <f t="shared" si="2"/>
        <v>29244</v>
      </c>
      <c r="D9" s="130"/>
      <c r="E9" s="130">
        <v>18998</v>
      </c>
      <c r="F9" s="130">
        <v>2185</v>
      </c>
      <c r="G9" s="130">
        <v>16</v>
      </c>
      <c r="H9" s="130"/>
      <c r="I9" s="130"/>
      <c r="J9" s="130">
        <v>1663</v>
      </c>
      <c r="K9" s="130"/>
      <c r="L9" s="130">
        <v>6382</v>
      </c>
      <c r="M9" s="130"/>
      <c r="N9" s="130"/>
      <c r="O9" s="130"/>
      <c r="P9" s="130"/>
      <c r="Q9" s="130"/>
      <c r="R9" s="130"/>
      <c r="S9" s="130"/>
      <c r="T9" s="130"/>
      <c r="U9" s="130"/>
      <c r="V9" s="130"/>
      <c r="W9" s="130"/>
      <c r="X9" s="130"/>
      <c r="Y9" s="130"/>
      <c r="Z9" s="130"/>
      <c r="AA9" s="132"/>
      <c r="AB9" s="130"/>
      <c r="AC9" s="133"/>
      <c r="AD9" s="133"/>
      <c r="AE9" s="133"/>
      <c r="AF9" s="133"/>
      <c r="AG9" s="133"/>
      <c r="AH9" s="133"/>
      <c r="AI9" s="133"/>
      <c r="AJ9" s="133"/>
      <c r="AK9" s="133"/>
      <c r="AL9" s="133"/>
    </row>
    <row r="10" spans="1:38" ht="17.25" customHeight="1">
      <c r="A10" s="118"/>
      <c r="B10" s="116">
        <f>C10+'表七(2)'!B10</f>
        <v>0</v>
      </c>
      <c r="C10" s="116">
        <f t="shared" si="2"/>
        <v>0</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34"/>
      <c r="AB10" s="117"/>
      <c r="AC10" s="133"/>
      <c r="AD10" s="133"/>
      <c r="AE10" s="133"/>
      <c r="AF10" s="133"/>
      <c r="AG10" s="133"/>
      <c r="AH10" s="133"/>
      <c r="AI10" s="133"/>
      <c r="AJ10" s="133"/>
      <c r="AK10" s="133"/>
      <c r="AL10" s="133"/>
    </row>
    <row r="11" spans="1:38" ht="17.25" customHeight="1">
      <c r="A11" s="118"/>
      <c r="B11" s="116">
        <f>C11+'表七(2)'!B11</f>
        <v>0</v>
      </c>
      <c r="C11" s="116">
        <f t="shared" si="2"/>
        <v>0</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34"/>
      <c r="AB11" s="117"/>
      <c r="AC11" s="133"/>
      <c r="AD11" s="133"/>
      <c r="AE11" s="133"/>
      <c r="AF11" s="133"/>
      <c r="AG11" s="133"/>
      <c r="AH11" s="133"/>
      <c r="AI11" s="133"/>
      <c r="AJ11" s="133"/>
      <c r="AK11" s="133"/>
      <c r="AL11" s="133"/>
    </row>
    <row r="12" spans="1:38" ht="17.25" customHeight="1">
      <c r="A12" s="119"/>
      <c r="B12" s="116">
        <f>C12+'表七(2)'!B12</f>
        <v>0</v>
      </c>
      <c r="C12" s="116">
        <f t="shared" si="2"/>
        <v>0</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34"/>
      <c r="AB12" s="117"/>
      <c r="AC12" s="133"/>
      <c r="AD12" s="133"/>
      <c r="AE12" s="133"/>
      <c r="AF12" s="133"/>
      <c r="AG12" s="133"/>
      <c r="AH12" s="133"/>
      <c r="AI12" s="133"/>
      <c r="AJ12" s="133"/>
      <c r="AK12" s="133"/>
      <c r="AL12" s="133"/>
    </row>
    <row r="13" spans="1:38" ht="17.25" customHeight="1">
      <c r="A13" s="117"/>
      <c r="B13" s="116">
        <f>C13+'表七(2)'!B13</f>
        <v>0</v>
      </c>
      <c r="C13" s="116">
        <f t="shared" si="2"/>
        <v>0</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34"/>
      <c r="AB13" s="117"/>
      <c r="AC13" s="133"/>
      <c r="AD13" s="133"/>
      <c r="AE13" s="133"/>
      <c r="AF13" s="133"/>
      <c r="AG13" s="133"/>
      <c r="AH13" s="133"/>
      <c r="AI13" s="133"/>
      <c r="AJ13" s="133"/>
      <c r="AK13" s="133"/>
      <c r="AL13" s="133"/>
    </row>
    <row r="14" spans="1:38" ht="17.25" customHeight="1">
      <c r="A14" s="117"/>
      <c r="B14" s="116">
        <f>C14+'表七(2)'!B14</f>
        <v>0</v>
      </c>
      <c r="C14" s="116">
        <f t="shared" si="2"/>
        <v>0</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34"/>
      <c r="AB14" s="117"/>
      <c r="AC14" s="133"/>
      <c r="AD14" s="133"/>
      <c r="AE14" s="133"/>
      <c r="AF14" s="133"/>
      <c r="AG14" s="133"/>
      <c r="AH14" s="133"/>
      <c r="AI14" s="133"/>
      <c r="AJ14" s="133"/>
      <c r="AK14" s="133"/>
      <c r="AL14" s="133"/>
    </row>
    <row r="15" spans="1:38" ht="17.25" customHeight="1">
      <c r="A15" s="117"/>
      <c r="B15" s="116">
        <f>C15+'表七(2)'!B15</f>
        <v>0</v>
      </c>
      <c r="C15" s="116">
        <f t="shared" si="2"/>
        <v>0</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34"/>
      <c r="AB15" s="117"/>
      <c r="AC15" s="133"/>
      <c r="AD15" s="133"/>
      <c r="AE15" s="133"/>
      <c r="AF15" s="133"/>
      <c r="AG15" s="133"/>
      <c r="AH15" s="133"/>
      <c r="AI15" s="133"/>
      <c r="AJ15" s="133"/>
      <c r="AK15" s="133"/>
      <c r="AL15" s="133"/>
    </row>
    <row r="16" spans="1:38" ht="17.25" customHeight="1">
      <c r="A16" s="117"/>
      <c r="B16" s="116">
        <f>C16+'表七(2)'!B16</f>
        <v>0</v>
      </c>
      <c r="C16" s="116">
        <f t="shared" si="2"/>
        <v>0</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34"/>
      <c r="AB16" s="117"/>
      <c r="AC16" s="133"/>
      <c r="AD16" s="133"/>
      <c r="AE16" s="133"/>
      <c r="AF16" s="133"/>
      <c r="AG16" s="133"/>
      <c r="AH16" s="133"/>
      <c r="AI16" s="133"/>
      <c r="AJ16" s="133"/>
      <c r="AK16" s="133"/>
      <c r="AL16" s="133"/>
    </row>
    <row r="17" spans="1:38" ht="17.25" customHeight="1">
      <c r="A17" s="117"/>
      <c r="B17" s="116">
        <f>C17+'表七(2)'!B17</f>
        <v>0</v>
      </c>
      <c r="C17" s="116">
        <f t="shared" si="2"/>
        <v>0</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34"/>
      <c r="AB17" s="117"/>
      <c r="AC17" s="133"/>
      <c r="AD17" s="133"/>
      <c r="AE17" s="133"/>
      <c r="AF17" s="133"/>
      <c r="AG17" s="133"/>
      <c r="AH17" s="133"/>
      <c r="AI17" s="133"/>
      <c r="AJ17" s="133"/>
      <c r="AK17" s="133"/>
      <c r="AL17" s="133"/>
    </row>
    <row r="18" spans="1:38" ht="15.75" customHeight="1">
      <c r="A18" s="117"/>
      <c r="B18" s="116">
        <f>C18+'表七(2)'!B18</f>
        <v>0</v>
      </c>
      <c r="C18" s="116">
        <f t="shared" si="2"/>
        <v>0</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34"/>
      <c r="AB18" s="117"/>
      <c r="AC18" s="133"/>
      <c r="AD18" s="133"/>
      <c r="AE18" s="133"/>
      <c r="AF18" s="133"/>
      <c r="AG18" s="133"/>
      <c r="AH18" s="133"/>
      <c r="AI18" s="133"/>
      <c r="AJ18" s="133"/>
      <c r="AK18" s="133"/>
      <c r="AL18" s="133"/>
    </row>
    <row r="19" spans="1:38" ht="13.5">
      <c r="A19" s="117"/>
      <c r="B19" s="116">
        <f>C19+'表七(2)'!B19</f>
        <v>0</v>
      </c>
      <c r="C19" s="116">
        <f t="shared" si="2"/>
        <v>0</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34"/>
      <c r="AB19" s="117"/>
      <c r="AC19" s="133"/>
      <c r="AD19" s="133"/>
      <c r="AE19" s="133"/>
      <c r="AF19" s="133"/>
      <c r="AG19" s="133"/>
      <c r="AH19" s="133"/>
      <c r="AI19" s="133"/>
      <c r="AJ19" s="133"/>
      <c r="AK19" s="133"/>
      <c r="AL19" s="133"/>
    </row>
    <row r="20" spans="1:38" ht="13.5">
      <c r="A20" s="117"/>
      <c r="B20" s="116">
        <f>C20+'表七(2)'!B20</f>
        <v>0</v>
      </c>
      <c r="C20" s="116">
        <f t="shared" si="2"/>
        <v>0</v>
      </c>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34"/>
      <c r="AB20" s="117"/>
      <c r="AC20" s="133"/>
      <c r="AD20" s="133"/>
      <c r="AE20" s="133"/>
      <c r="AF20" s="133"/>
      <c r="AG20" s="133"/>
      <c r="AH20" s="133"/>
      <c r="AI20" s="133"/>
      <c r="AJ20" s="133"/>
      <c r="AK20" s="133"/>
      <c r="AL20" s="133"/>
    </row>
    <row r="21" spans="1:38" ht="13.5">
      <c r="A21" s="117"/>
      <c r="B21" s="116">
        <f>C21+'表七(2)'!B21</f>
        <v>0</v>
      </c>
      <c r="C21" s="116">
        <f t="shared" si="2"/>
        <v>0</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34"/>
      <c r="AB21" s="117"/>
      <c r="AC21" s="133"/>
      <c r="AD21" s="133"/>
      <c r="AE21" s="133"/>
      <c r="AF21" s="133"/>
      <c r="AG21" s="133"/>
      <c r="AH21" s="133"/>
      <c r="AI21" s="133"/>
      <c r="AJ21" s="133"/>
      <c r="AK21" s="133"/>
      <c r="AL21" s="133"/>
    </row>
    <row r="22" spans="1:38" ht="13.5">
      <c r="A22" s="117"/>
      <c r="B22" s="116">
        <f>C22+'表七(2)'!B22</f>
        <v>0</v>
      </c>
      <c r="C22" s="116">
        <f t="shared" si="2"/>
        <v>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34"/>
      <c r="AB22" s="117"/>
      <c r="AC22" s="133"/>
      <c r="AD22" s="133"/>
      <c r="AE22" s="133"/>
      <c r="AF22" s="133"/>
      <c r="AG22" s="133"/>
      <c r="AH22" s="133"/>
      <c r="AI22" s="133"/>
      <c r="AJ22" s="133"/>
      <c r="AK22" s="133"/>
      <c r="AL22" s="133"/>
    </row>
    <row r="23" spans="1:38" ht="13.5">
      <c r="A23" s="117"/>
      <c r="B23" s="116">
        <f>C23+'表七(2)'!B23</f>
        <v>0</v>
      </c>
      <c r="C23" s="116">
        <f t="shared" si="2"/>
        <v>0</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34"/>
      <c r="AB23" s="117"/>
      <c r="AC23" s="133"/>
      <c r="AD23" s="133"/>
      <c r="AE23" s="133"/>
      <c r="AF23" s="133"/>
      <c r="AG23" s="133"/>
      <c r="AH23" s="133"/>
      <c r="AI23" s="133"/>
      <c r="AJ23" s="133"/>
      <c r="AK23" s="133"/>
      <c r="AL23" s="133"/>
    </row>
    <row r="24" spans="1:38" ht="13.5">
      <c r="A24" s="117"/>
      <c r="B24" s="116">
        <f>C24+'表七(2)'!B24</f>
        <v>0</v>
      </c>
      <c r="C24" s="116">
        <f t="shared" si="2"/>
        <v>0</v>
      </c>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34"/>
      <c r="AB24" s="117"/>
      <c r="AC24" s="133"/>
      <c r="AD24" s="133"/>
      <c r="AE24" s="133"/>
      <c r="AF24" s="133"/>
      <c r="AG24" s="133"/>
      <c r="AH24" s="133"/>
      <c r="AI24" s="133"/>
      <c r="AJ24" s="133"/>
      <c r="AK24" s="133"/>
      <c r="AL24" s="133"/>
    </row>
    <row r="25" spans="1:38" ht="13.5">
      <c r="A25" s="117"/>
      <c r="B25" s="116">
        <f>C25+'表七(2)'!B25</f>
        <v>0</v>
      </c>
      <c r="C25" s="116">
        <f t="shared" si="2"/>
        <v>0</v>
      </c>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34"/>
      <c r="AB25" s="117"/>
      <c r="AC25" s="133"/>
      <c r="AD25" s="133"/>
      <c r="AE25" s="133"/>
      <c r="AF25" s="133"/>
      <c r="AG25" s="133"/>
      <c r="AH25" s="133"/>
      <c r="AI25" s="133"/>
      <c r="AJ25" s="133"/>
      <c r="AK25" s="133"/>
      <c r="AL25" s="133"/>
    </row>
    <row r="26" spans="1:38" ht="13.5">
      <c r="A26" s="117"/>
      <c r="B26" s="116">
        <f>C26+'表七(2)'!B26</f>
        <v>0</v>
      </c>
      <c r="C26" s="116">
        <f t="shared" si="2"/>
        <v>0</v>
      </c>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34"/>
      <c r="AB26" s="117"/>
      <c r="AC26" s="133"/>
      <c r="AD26" s="133"/>
      <c r="AE26" s="133"/>
      <c r="AF26" s="133"/>
      <c r="AG26" s="133"/>
      <c r="AH26" s="133"/>
      <c r="AI26" s="133"/>
      <c r="AJ26" s="133"/>
      <c r="AK26" s="133"/>
      <c r="AL26" s="133"/>
    </row>
    <row r="27" spans="1:38" ht="13.5">
      <c r="A27" s="117"/>
      <c r="B27" s="116">
        <f>C27+'表七(2)'!B27</f>
        <v>0</v>
      </c>
      <c r="C27" s="116">
        <f t="shared" si="2"/>
        <v>0</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34"/>
      <c r="AB27" s="117"/>
      <c r="AC27" s="133"/>
      <c r="AD27" s="133"/>
      <c r="AE27" s="133"/>
      <c r="AF27" s="133"/>
      <c r="AG27" s="133"/>
      <c r="AH27" s="133"/>
      <c r="AI27" s="133"/>
      <c r="AJ27" s="133"/>
      <c r="AK27" s="133"/>
      <c r="AL27" s="133"/>
    </row>
    <row r="28" spans="1:38" ht="13.5">
      <c r="A28" s="117"/>
      <c r="B28" s="116">
        <f>C28+'表七(2)'!B28</f>
        <v>0</v>
      </c>
      <c r="C28" s="116">
        <f t="shared" si="2"/>
        <v>0</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34"/>
      <c r="AB28" s="117"/>
      <c r="AC28" s="133"/>
      <c r="AD28" s="133"/>
      <c r="AE28" s="133"/>
      <c r="AF28" s="133"/>
      <c r="AG28" s="133"/>
      <c r="AH28" s="133"/>
      <c r="AI28" s="133"/>
      <c r="AJ28" s="133"/>
      <c r="AK28" s="133"/>
      <c r="AL28" s="133"/>
    </row>
    <row r="29" spans="1:38" ht="13.5">
      <c r="A29" s="117"/>
      <c r="B29" s="116">
        <f>C29+'表七(2)'!B29</f>
        <v>0</v>
      </c>
      <c r="C29" s="116">
        <f t="shared" si="2"/>
        <v>0</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34"/>
      <c r="AB29" s="117"/>
      <c r="AC29" s="133"/>
      <c r="AD29" s="133"/>
      <c r="AE29" s="133"/>
      <c r="AF29" s="133"/>
      <c r="AG29" s="133"/>
      <c r="AH29" s="133"/>
      <c r="AI29" s="133"/>
      <c r="AJ29" s="133"/>
      <c r="AK29" s="133"/>
      <c r="AL29" s="133"/>
    </row>
    <row r="30" spans="1:38" ht="13.5">
      <c r="A30" s="117"/>
      <c r="B30" s="116">
        <f>C30+'表七(2)'!B30</f>
        <v>0</v>
      </c>
      <c r="C30" s="116">
        <f t="shared" si="2"/>
        <v>0</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34"/>
      <c r="AB30" s="117"/>
      <c r="AC30" s="133"/>
      <c r="AD30" s="133"/>
      <c r="AE30" s="133"/>
      <c r="AF30" s="133"/>
      <c r="AG30" s="133"/>
      <c r="AH30" s="133"/>
      <c r="AI30" s="133"/>
      <c r="AJ30" s="133"/>
      <c r="AK30" s="133"/>
      <c r="AL30" s="133"/>
    </row>
    <row r="31" spans="1:38" ht="13.5">
      <c r="A31" s="117"/>
      <c r="B31" s="116">
        <f>C31+'表七(2)'!B31</f>
        <v>0</v>
      </c>
      <c r="C31" s="116">
        <f t="shared" si="2"/>
        <v>0</v>
      </c>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34"/>
      <c r="AB31" s="117"/>
      <c r="AC31" s="133"/>
      <c r="AD31" s="133"/>
      <c r="AE31" s="133"/>
      <c r="AF31" s="133"/>
      <c r="AG31" s="133"/>
      <c r="AH31" s="133"/>
      <c r="AI31" s="133"/>
      <c r="AJ31" s="133"/>
      <c r="AK31" s="133"/>
      <c r="AL31" s="133"/>
    </row>
    <row r="32" spans="1:38" ht="13.5">
      <c r="A32" s="117"/>
      <c r="B32" s="116">
        <f>C32+'表七(2)'!B32</f>
        <v>0</v>
      </c>
      <c r="C32" s="116">
        <f t="shared" si="2"/>
        <v>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34"/>
      <c r="AB32" s="117"/>
      <c r="AC32" s="133"/>
      <c r="AD32" s="133"/>
      <c r="AE32" s="133"/>
      <c r="AF32" s="133"/>
      <c r="AG32" s="133"/>
      <c r="AH32" s="133"/>
      <c r="AI32" s="133"/>
      <c r="AJ32" s="133"/>
      <c r="AK32" s="133"/>
      <c r="AL32" s="133"/>
    </row>
    <row r="33" spans="1:38" ht="13.5">
      <c r="A33" s="117"/>
      <c r="B33" s="116">
        <f>C33+'表七(2)'!B33</f>
        <v>0</v>
      </c>
      <c r="C33" s="116">
        <f t="shared" si="2"/>
        <v>0</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34"/>
      <c r="AB33" s="117"/>
      <c r="AC33" s="133"/>
      <c r="AD33" s="133"/>
      <c r="AE33" s="133"/>
      <c r="AF33" s="133"/>
      <c r="AG33" s="133"/>
      <c r="AH33" s="133"/>
      <c r="AI33" s="133"/>
      <c r="AJ33" s="133"/>
      <c r="AK33" s="133"/>
      <c r="AL33" s="133"/>
    </row>
    <row r="34" spans="1:38" ht="13.5">
      <c r="A34" s="117"/>
      <c r="B34" s="116">
        <f>C34+'表七(2)'!B34</f>
        <v>0</v>
      </c>
      <c r="C34" s="116">
        <f t="shared" si="2"/>
        <v>0</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34"/>
      <c r="AB34" s="117"/>
      <c r="AC34" s="133"/>
      <c r="AD34" s="133"/>
      <c r="AE34" s="133"/>
      <c r="AF34" s="133"/>
      <c r="AG34" s="133"/>
      <c r="AH34" s="133"/>
      <c r="AI34" s="133"/>
      <c r="AJ34" s="133"/>
      <c r="AK34" s="133"/>
      <c r="AL34" s="133"/>
    </row>
  </sheetData>
  <sheetProtection/>
  <mergeCells count="5">
    <mergeCell ref="A2:AL2"/>
    <mergeCell ref="A3:AL3"/>
    <mergeCell ref="C4:AL4"/>
    <mergeCell ref="A4:A5"/>
    <mergeCell ref="B4:B5"/>
  </mergeCells>
  <printOptions horizontalCentered="1"/>
  <pageMargins left="0.4722222222222222" right="0.4722222222222222" top="0.5902777777777778" bottom="0.4722222222222222" header="0.3145833333333333" footer="0.3145833333333333"/>
  <pageSetup fitToHeight="0" fitToWidth="1" horizontalDpi="600" verticalDpi="600" orientation="landscape" paperSize="9" scale="76"/>
</worksheet>
</file>

<file path=xl/worksheets/sheet19.xml><?xml version="1.0" encoding="utf-8"?>
<worksheet xmlns="http://schemas.openxmlformats.org/spreadsheetml/2006/main" xmlns:r="http://schemas.openxmlformats.org/officeDocument/2006/relationships">
  <dimension ref="A1:W34"/>
  <sheetViews>
    <sheetView showGridLines="0" workbookViewId="0" topLeftCell="A1">
      <selection activeCell="K25" sqref="K25"/>
    </sheetView>
  </sheetViews>
  <sheetFormatPr defaultColWidth="5.75390625" defaultRowHeight="14.25"/>
  <cols>
    <col min="1" max="1" width="15.125" style="106" customWidth="1"/>
    <col min="2" max="2" width="7.375" style="106" customWidth="1"/>
    <col min="3" max="10" width="5.625" style="106" customWidth="1"/>
    <col min="11" max="11" width="5.625" style="107" customWidth="1"/>
    <col min="12" max="15" width="5.625" style="106" customWidth="1"/>
    <col min="16" max="16" width="5.625" style="107" customWidth="1"/>
    <col min="17" max="22" width="5.625" style="106" customWidth="1"/>
    <col min="23" max="23" width="5.50390625" style="106" customWidth="1"/>
    <col min="24" max="16384" width="5.75390625" style="106" customWidth="1"/>
  </cols>
  <sheetData>
    <row r="1" ht="14.25">
      <c r="A1" s="34" t="s">
        <v>1421</v>
      </c>
    </row>
    <row r="2" spans="1:23" s="105" customFormat="1" ht="33.75" customHeight="1">
      <c r="A2" s="108" t="s">
        <v>1383</v>
      </c>
      <c r="B2" s="108"/>
      <c r="C2" s="108"/>
      <c r="D2" s="108"/>
      <c r="E2" s="108"/>
      <c r="F2" s="108"/>
      <c r="G2" s="108"/>
      <c r="H2" s="108"/>
      <c r="I2" s="108"/>
      <c r="J2" s="108"/>
      <c r="K2" s="108"/>
      <c r="L2" s="108"/>
      <c r="M2" s="108"/>
      <c r="N2" s="108"/>
      <c r="O2" s="108"/>
      <c r="P2" s="108"/>
      <c r="Q2" s="108"/>
      <c r="R2" s="108"/>
      <c r="S2" s="108"/>
      <c r="T2" s="108"/>
      <c r="U2" s="108"/>
      <c r="V2" s="108"/>
      <c r="W2" s="108"/>
    </row>
    <row r="3" spans="1:23" ht="16.5" customHeight="1">
      <c r="A3" s="109"/>
      <c r="B3" s="110"/>
      <c r="C3" s="110"/>
      <c r="D3" s="110"/>
      <c r="E3" s="110"/>
      <c r="F3" s="110"/>
      <c r="G3" s="110"/>
      <c r="H3" s="110"/>
      <c r="I3" s="110"/>
      <c r="J3" s="110"/>
      <c r="K3" s="110"/>
      <c r="L3" s="110"/>
      <c r="M3" s="110"/>
      <c r="N3" s="110"/>
      <c r="O3" s="110"/>
      <c r="P3" s="110"/>
      <c r="Q3" s="110"/>
      <c r="R3" s="110"/>
      <c r="S3" s="110"/>
      <c r="T3" s="110"/>
      <c r="U3" s="110"/>
      <c r="V3" s="120"/>
      <c r="W3" s="109" t="s">
        <v>2</v>
      </c>
    </row>
    <row r="4" spans="1:23" ht="31.5" customHeight="1">
      <c r="A4" s="111" t="s">
        <v>1422</v>
      </c>
      <c r="B4" s="112" t="s">
        <v>1423</v>
      </c>
      <c r="C4" s="112"/>
      <c r="D4" s="112"/>
      <c r="E4" s="112"/>
      <c r="F4" s="112"/>
      <c r="G4" s="112"/>
      <c r="H4" s="112"/>
      <c r="I4" s="112"/>
      <c r="J4" s="112"/>
      <c r="K4" s="112"/>
      <c r="L4" s="112"/>
      <c r="M4" s="112"/>
      <c r="N4" s="112"/>
      <c r="O4" s="112"/>
      <c r="P4" s="112"/>
      <c r="Q4" s="112"/>
      <c r="R4" s="112"/>
      <c r="S4" s="112"/>
      <c r="T4" s="112"/>
      <c r="U4" s="112"/>
      <c r="V4" s="112"/>
      <c r="W4" s="112"/>
    </row>
    <row r="5" spans="1:23" ht="72.75" customHeight="1">
      <c r="A5" s="113"/>
      <c r="B5" s="114" t="s">
        <v>1424</v>
      </c>
      <c r="C5" s="114" t="s">
        <v>1425</v>
      </c>
      <c r="D5" s="114" t="s">
        <v>1426</v>
      </c>
      <c r="E5" s="114" t="s">
        <v>1427</v>
      </c>
      <c r="F5" s="114" t="s">
        <v>1428</v>
      </c>
      <c r="G5" s="114" t="s">
        <v>1429</v>
      </c>
      <c r="H5" s="114" t="s">
        <v>1430</v>
      </c>
      <c r="I5" s="114" t="s">
        <v>1431</v>
      </c>
      <c r="J5" s="114" t="s">
        <v>1432</v>
      </c>
      <c r="K5" s="114" t="s">
        <v>1433</v>
      </c>
      <c r="L5" s="114" t="s">
        <v>1434</v>
      </c>
      <c r="M5" s="114" t="s">
        <v>1435</v>
      </c>
      <c r="N5" s="114" t="s">
        <v>1436</v>
      </c>
      <c r="O5" s="114" t="s">
        <v>1437</v>
      </c>
      <c r="P5" s="114" t="s">
        <v>1438</v>
      </c>
      <c r="Q5" s="114" t="s">
        <v>1439</v>
      </c>
      <c r="R5" s="114" t="s">
        <v>1440</v>
      </c>
      <c r="S5" s="114" t="s">
        <v>1441</v>
      </c>
      <c r="T5" s="114" t="s">
        <v>1442</v>
      </c>
      <c r="U5" s="114" t="s">
        <v>1443</v>
      </c>
      <c r="V5" s="114" t="s">
        <v>1444</v>
      </c>
      <c r="W5" s="114" t="s">
        <v>1445</v>
      </c>
    </row>
    <row r="6" spans="1:23" ht="17.25" customHeight="1">
      <c r="A6" s="115" t="s">
        <v>1371</v>
      </c>
      <c r="B6" s="116">
        <f>SUM(B7:B8)</f>
        <v>0</v>
      </c>
      <c r="C6" s="116">
        <f aca="true" t="shared" si="0" ref="C6:W6">SUM(C7:C8)</f>
        <v>0</v>
      </c>
      <c r="D6" s="116">
        <f t="shared" si="0"/>
        <v>0</v>
      </c>
      <c r="E6" s="116">
        <f t="shared" si="0"/>
        <v>0</v>
      </c>
      <c r="F6" s="116">
        <f t="shared" si="0"/>
        <v>0</v>
      </c>
      <c r="G6" s="116">
        <f t="shared" si="0"/>
        <v>0</v>
      </c>
      <c r="H6" s="116">
        <f t="shared" si="0"/>
        <v>0</v>
      </c>
      <c r="I6" s="116">
        <f t="shared" si="0"/>
        <v>0</v>
      </c>
      <c r="J6" s="116">
        <f t="shared" si="0"/>
        <v>0</v>
      </c>
      <c r="K6" s="116">
        <f t="shared" si="0"/>
        <v>0</v>
      </c>
      <c r="L6" s="116">
        <f t="shared" si="0"/>
        <v>0</v>
      </c>
      <c r="M6" s="116">
        <f t="shared" si="0"/>
        <v>0</v>
      </c>
      <c r="N6" s="116">
        <f t="shared" si="0"/>
        <v>0</v>
      </c>
      <c r="O6" s="116">
        <f t="shared" si="0"/>
        <v>0</v>
      </c>
      <c r="P6" s="116">
        <f t="shared" si="0"/>
        <v>0</v>
      </c>
      <c r="Q6" s="116">
        <f t="shared" si="0"/>
        <v>0</v>
      </c>
      <c r="R6" s="116">
        <f t="shared" si="0"/>
        <v>0</v>
      </c>
      <c r="S6" s="116">
        <f t="shared" si="0"/>
        <v>0</v>
      </c>
      <c r="T6" s="116">
        <f t="shared" si="0"/>
        <v>0</v>
      </c>
      <c r="U6" s="116">
        <f t="shared" si="0"/>
        <v>0</v>
      </c>
      <c r="V6" s="116">
        <f t="shared" si="0"/>
        <v>0</v>
      </c>
      <c r="W6" s="116">
        <f t="shared" si="0"/>
        <v>0</v>
      </c>
    </row>
    <row r="7" spans="1:23" ht="17.25" customHeight="1">
      <c r="A7" s="115" t="s">
        <v>1372</v>
      </c>
      <c r="B7" s="116">
        <f>SUM(C7:W7)</f>
        <v>0</v>
      </c>
      <c r="C7" s="116"/>
      <c r="D7" s="116"/>
      <c r="E7" s="116"/>
      <c r="F7" s="116"/>
      <c r="G7" s="116"/>
      <c r="H7" s="116"/>
      <c r="I7" s="116"/>
      <c r="J7" s="116"/>
      <c r="K7" s="116"/>
      <c r="L7" s="116"/>
      <c r="M7" s="116"/>
      <c r="N7" s="116"/>
      <c r="O7" s="116"/>
      <c r="P7" s="116"/>
      <c r="Q7" s="116"/>
      <c r="R7" s="116"/>
      <c r="S7" s="116"/>
      <c r="T7" s="116"/>
      <c r="U7" s="116"/>
      <c r="V7" s="116"/>
      <c r="W7" s="116"/>
    </row>
    <row r="8" spans="1:23" ht="17.25" customHeight="1">
      <c r="A8" s="115" t="s">
        <v>1373</v>
      </c>
      <c r="B8" s="116">
        <f aca="true" t="shared" si="1" ref="B8:B34">SUM(C8:W8)</f>
        <v>0</v>
      </c>
      <c r="C8" s="117">
        <f aca="true" t="shared" si="2" ref="C8:W8">SUM(C9:C34)</f>
        <v>0</v>
      </c>
      <c r="D8" s="117">
        <f t="shared" si="2"/>
        <v>0</v>
      </c>
      <c r="E8" s="117">
        <f t="shared" si="2"/>
        <v>0</v>
      </c>
      <c r="F8" s="117">
        <f t="shared" si="2"/>
        <v>0</v>
      </c>
      <c r="G8" s="117">
        <f t="shared" si="2"/>
        <v>0</v>
      </c>
      <c r="H8" s="117">
        <f t="shared" si="2"/>
        <v>0</v>
      </c>
      <c r="I8" s="117">
        <f t="shared" si="2"/>
        <v>0</v>
      </c>
      <c r="J8" s="117">
        <f t="shared" si="2"/>
        <v>0</v>
      </c>
      <c r="K8" s="117">
        <f t="shared" si="2"/>
        <v>0</v>
      </c>
      <c r="L8" s="117">
        <f t="shared" si="2"/>
        <v>0</v>
      </c>
      <c r="M8" s="117">
        <f t="shared" si="2"/>
        <v>0</v>
      </c>
      <c r="N8" s="117">
        <f t="shared" si="2"/>
        <v>0</v>
      </c>
      <c r="O8" s="117">
        <f t="shared" si="2"/>
        <v>0</v>
      </c>
      <c r="P8" s="117">
        <f t="shared" si="2"/>
        <v>0</v>
      </c>
      <c r="Q8" s="117">
        <f t="shared" si="2"/>
        <v>0</v>
      </c>
      <c r="R8" s="117">
        <f t="shared" si="2"/>
        <v>0</v>
      </c>
      <c r="S8" s="117">
        <f t="shared" si="2"/>
        <v>0</v>
      </c>
      <c r="T8" s="117">
        <f t="shared" si="2"/>
        <v>0</v>
      </c>
      <c r="U8" s="117">
        <f t="shared" si="2"/>
        <v>0</v>
      </c>
      <c r="V8" s="117">
        <f t="shared" si="2"/>
        <v>0</v>
      </c>
      <c r="W8" s="117">
        <f t="shared" si="2"/>
        <v>0</v>
      </c>
    </row>
    <row r="9" spans="1:23" ht="17.25" customHeight="1">
      <c r="A9" s="118" t="s">
        <v>1446</v>
      </c>
      <c r="B9" s="116">
        <f t="shared" si="1"/>
        <v>0</v>
      </c>
      <c r="C9" s="117"/>
      <c r="D9" s="117"/>
      <c r="E9" s="117"/>
      <c r="F9" s="117"/>
      <c r="G9" s="117"/>
      <c r="H9" s="117"/>
      <c r="I9" s="117"/>
      <c r="J9" s="117"/>
      <c r="K9" s="117"/>
      <c r="L9" s="117"/>
      <c r="M9" s="117"/>
      <c r="N9" s="117"/>
      <c r="O9" s="117"/>
      <c r="P9" s="117"/>
      <c r="Q9" s="117"/>
      <c r="R9" s="117"/>
      <c r="S9" s="117"/>
      <c r="T9" s="117"/>
      <c r="U9" s="117"/>
      <c r="V9" s="117"/>
      <c r="W9" s="117"/>
    </row>
    <row r="10" spans="1:23" ht="17.25" customHeight="1">
      <c r="A10" s="118" t="s">
        <v>1447</v>
      </c>
      <c r="B10" s="116">
        <f t="shared" si="1"/>
        <v>0</v>
      </c>
      <c r="C10" s="117"/>
      <c r="D10" s="117"/>
      <c r="E10" s="117"/>
      <c r="F10" s="117"/>
      <c r="G10" s="117"/>
      <c r="H10" s="117"/>
      <c r="I10" s="117"/>
      <c r="J10" s="117"/>
      <c r="K10" s="117"/>
      <c r="L10" s="117"/>
      <c r="M10" s="117"/>
      <c r="N10" s="117"/>
      <c r="O10" s="117"/>
      <c r="P10" s="117"/>
      <c r="Q10" s="117"/>
      <c r="R10" s="117"/>
      <c r="S10" s="117"/>
      <c r="T10" s="117"/>
      <c r="U10" s="117"/>
      <c r="V10" s="117"/>
      <c r="W10" s="117"/>
    </row>
    <row r="11" spans="1:23" ht="17.25" customHeight="1">
      <c r="A11" s="118" t="s">
        <v>1448</v>
      </c>
      <c r="B11" s="116">
        <f t="shared" si="1"/>
        <v>0</v>
      </c>
      <c r="C11" s="117"/>
      <c r="D11" s="117"/>
      <c r="E11" s="117"/>
      <c r="F11" s="117"/>
      <c r="G11" s="117"/>
      <c r="H11" s="117"/>
      <c r="I11" s="117"/>
      <c r="J11" s="117"/>
      <c r="K11" s="117"/>
      <c r="L11" s="117"/>
      <c r="M11" s="117"/>
      <c r="N11" s="117"/>
      <c r="O11" s="117"/>
      <c r="P11" s="117"/>
      <c r="Q11" s="117"/>
      <c r="R11" s="117"/>
      <c r="S11" s="117"/>
      <c r="T11" s="117"/>
      <c r="U11" s="117"/>
      <c r="V11" s="117"/>
      <c r="W11" s="117"/>
    </row>
    <row r="12" spans="1:23" ht="17.25" customHeight="1">
      <c r="A12" s="119" t="s">
        <v>1447</v>
      </c>
      <c r="B12" s="116">
        <f t="shared" si="1"/>
        <v>0</v>
      </c>
      <c r="C12" s="117"/>
      <c r="D12" s="117"/>
      <c r="E12" s="117"/>
      <c r="F12" s="117"/>
      <c r="G12" s="117"/>
      <c r="H12" s="117"/>
      <c r="I12" s="117"/>
      <c r="J12" s="117"/>
      <c r="K12" s="117"/>
      <c r="L12" s="117"/>
      <c r="M12" s="117"/>
      <c r="N12" s="117"/>
      <c r="O12" s="117"/>
      <c r="P12" s="117"/>
      <c r="Q12" s="117"/>
      <c r="R12" s="117"/>
      <c r="S12" s="117"/>
      <c r="T12" s="117"/>
      <c r="U12" s="117"/>
      <c r="V12" s="117"/>
      <c r="W12" s="117"/>
    </row>
    <row r="13" spans="1:23" ht="17.25" customHeight="1">
      <c r="A13" s="117"/>
      <c r="B13" s="116">
        <f t="shared" si="1"/>
        <v>0</v>
      </c>
      <c r="C13" s="117"/>
      <c r="D13" s="117"/>
      <c r="E13" s="117"/>
      <c r="F13" s="117"/>
      <c r="G13" s="117"/>
      <c r="H13" s="117"/>
      <c r="I13" s="117"/>
      <c r="J13" s="117"/>
      <c r="K13" s="117"/>
      <c r="L13" s="117"/>
      <c r="M13" s="117"/>
      <c r="N13" s="117"/>
      <c r="O13" s="117"/>
      <c r="P13" s="117"/>
      <c r="Q13" s="117"/>
      <c r="R13" s="117"/>
      <c r="S13" s="117"/>
      <c r="T13" s="117"/>
      <c r="U13" s="117"/>
      <c r="V13" s="117"/>
      <c r="W13" s="117"/>
    </row>
    <row r="14" spans="1:23" ht="17.25" customHeight="1">
      <c r="A14" s="117"/>
      <c r="B14" s="116">
        <f t="shared" si="1"/>
        <v>0</v>
      </c>
      <c r="C14" s="117"/>
      <c r="D14" s="117"/>
      <c r="E14" s="117"/>
      <c r="F14" s="117"/>
      <c r="G14" s="117"/>
      <c r="H14" s="117"/>
      <c r="I14" s="117"/>
      <c r="J14" s="117"/>
      <c r="K14" s="117"/>
      <c r="L14" s="117"/>
      <c r="M14" s="117"/>
      <c r="N14" s="117"/>
      <c r="O14" s="117"/>
      <c r="P14" s="117"/>
      <c r="Q14" s="117"/>
      <c r="R14" s="117"/>
      <c r="S14" s="117"/>
      <c r="T14" s="117"/>
      <c r="U14" s="117"/>
      <c r="V14" s="117"/>
      <c r="W14" s="117"/>
    </row>
    <row r="15" spans="1:23" ht="17.25" customHeight="1">
      <c r="A15" s="117"/>
      <c r="B15" s="116">
        <f t="shared" si="1"/>
        <v>0</v>
      </c>
      <c r="C15" s="117"/>
      <c r="D15" s="117"/>
      <c r="E15" s="117"/>
      <c r="F15" s="117"/>
      <c r="G15" s="117"/>
      <c r="H15" s="117"/>
      <c r="I15" s="117"/>
      <c r="J15" s="117"/>
      <c r="K15" s="117"/>
      <c r="L15" s="117"/>
      <c r="M15" s="117"/>
      <c r="N15" s="117"/>
      <c r="O15" s="117"/>
      <c r="P15" s="117"/>
      <c r="Q15" s="117"/>
      <c r="R15" s="117"/>
      <c r="S15" s="117"/>
      <c r="T15" s="117"/>
      <c r="U15" s="117"/>
      <c r="V15" s="117"/>
      <c r="W15" s="117"/>
    </row>
    <row r="16" spans="1:23" ht="17.25" customHeight="1">
      <c r="A16" s="117"/>
      <c r="B16" s="116">
        <f t="shared" si="1"/>
        <v>0</v>
      </c>
      <c r="C16" s="117"/>
      <c r="D16" s="117"/>
      <c r="E16" s="117"/>
      <c r="F16" s="117"/>
      <c r="G16" s="117"/>
      <c r="H16" s="117"/>
      <c r="I16" s="117"/>
      <c r="J16" s="117"/>
      <c r="K16" s="117"/>
      <c r="L16" s="117"/>
      <c r="M16" s="117"/>
      <c r="N16" s="117"/>
      <c r="O16" s="117"/>
      <c r="P16" s="117"/>
      <c r="Q16" s="117"/>
      <c r="R16" s="117"/>
      <c r="S16" s="117"/>
      <c r="T16" s="117"/>
      <c r="U16" s="117"/>
      <c r="V16" s="117"/>
      <c r="W16" s="117"/>
    </row>
    <row r="17" spans="1:23" ht="17.25" customHeight="1">
      <c r="A17" s="117"/>
      <c r="B17" s="116">
        <f t="shared" si="1"/>
        <v>0</v>
      </c>
      <c r="C17" s="117"/>
      <c r="D17" s="117"/>
      <c r="E17" s="117"/>
      <c r="F17" s="117"/>
      <c r="G17" s="117"/>
      <c r="H17" s="117"/>
      <c r="I17" s="117"/>
      <c r="J17" s="117"/>
      <c r="K17" s="117"/>
      <c r="L17" s="117"/>
      <c r="M17" s="117"/>
      <c r="N17" s="117"/>
      <c r="O17" s="117"/>
      <c r="P17" s="117"/>
      <c r="Q17" s="117"/>
      <c r="R17" s="117"/>
      <c r="S17" s="117"/>
      <c r="T17" s="117"/>
      <c r="U17" s="117"/>
      <c r="V17" s="117"/>
      <c r="W17" s="117"/>
    </row>
    <row r="18" spans="1:23" ht="15.75" customHeight="1">
      <c r="A18" s="117"/>
      <c r="B18" s="116">
        <f t="shared" si="1"/>
        <v>0</v>
      </c>
      <c r="C18" s="117"/>
      <c r="D18" s="117"/>
      <c r="E18" s="117"/>
      <c r="F18" s="117"/>
      <c r="G18" s="117"/>
      <c r="H18" s="117"/>
      <c r="I18" s="117"/>
      <c r="J18" s="117"/>
      <c r="K18" s="117"/>
      <c r="L18" s="117"/>
      <c r="M18" s="117"/>
      <c r="N18" s="117"/>
      <c r="O18" s="117"/>
      <c r="P18" s="117"/>
      <c r="Q18" s="117"/>
      <c r="R18" s="117"/>
      <c r="S18" s="117"/>
      <c r="T18" s="117"/>
      <c r="U18" s="117"/>
      <c r="V18" s="117"/>
      <c r="W18" s="117"/>
    </row>
    <row r="19" spans="1:23" ht="15.75" customHeight="1">
      <c r="A19" s="117"/>
      <c r="B19" s="116">
        <f t="shared" si="1"/>
        <v>0</v>
      </c>
      <c r="C19" s="117"/>
      <c r="D19" s="117"/>
      <c r="E19" s="117"/>
      <c r="F19" s="117"/>
      <c r="G19" s="117"/>
      <c r="H19" s="117"/>
      <c r="I19" s="117"/>
      <c r="J19" s="117"/>
      <c r="K19" s="117"/>
      <c r="L19" s="117"/>
      <c r="M19" s="117"/>
      <c r="N19" s="117"/>
      <c r="O19" s="117"/>
      <c r="P19" s="117"/>
      <c r="Q19" s="117"/>
      <c r="R19" s="117"/>
      <c r="S19" s="117"/>
      <c r="T19" s="117"/>
      <c r="U19" s="117"/>
      <c r="V19" s="117"/>
      <c r="W19" s="117"/>
    </row>
    <row r="20" spans="1:23" ht="15.75" customHeight="1">
      <c r="A20" s="117"/>
      <c r="B20" s="116">
        <f t="shared" si="1"/>
        <v>0</v>
      </c>
      <c r="C20" s="117"/>
      <c r="D20" s="117"/>
      <c r="E20" s="117"/>
      <c r="F20" s="117"/>
      <c r="G20" s="117"/>
      <c r="H20" s="117"/>
      <c r="I20" s="117"/>
      <c r="J20" s="117"/>
      <c r="K20" s="117"/>
      <c r="L20" s="117"/>
      <c r="M20" s="117"/>
      <c r="N20" s="117"/>
      <c r="O20" s="117"/>
      <c r="P20" s="117"/>
      <c r="Q20" s="117"/>
      <c r="R20" s="117"/>
      <c r="S20" s="117"/>
      <c r="T20" s="117"/>
      <c r="U20" s="117"/>
      <c r="V20" s="117"/>
      <c r="W20" s="117"/>
    </row>
    <row r="21" spans="1:23" ht="15.75" customHeight="1">
      <c r="A21" s="117"/>
      <c r="B21" s="116">
        <f t="shared" si="1"/>
        <v>0</v>
      </c>
      <c r="C21" s="117"/>
      <c r="D21" s="117"/>
      <c r="E21" s="117"/>
      <c r="F21" s="117"/>
      <c r="G21" s="117"/>
      <c r="H21" s="117"/>
      <c r="I21" s="117"/>
      <c r="J21" s="117"/>
      <c r="K21" s="117"/>
      <c r="L21" s="117"/>
      <c r="M21" s="117"/>
      <c r="N21" s="117"/>
      <c r="O21" s="117"/>
      <c r="P21" s="117"/>
      <c r="Q21" s="117"/>
      <c r="R21" s="117"/>
      <c r="S21" s="117"/>
      <c r="T21" s="117"/>
      <c r="U21" s="117"/>
      <c r="V21" s="117"/>
      <c r="W21" s="117"/>
    </row>
    <row r="22" spans="1:23" ht="15.75" customHeight="1">
      <c r="A22" s="117"/>
      <c r="B22" s="116">
        <f t="shared" si="1"/>
        <v>0</v>
      </c>
      <c r="C22" s="117"/>
      <c r="D22" s="117"/>
      <c r="E22" s="117"/>
      <c r="F22" s="117"/>
      <c r="G22" s="117"/>
      <c r="H22" s="117"/>
      <c r="I22" s="117"/>
      <c r="J22" s="117"/>
      <c r="K22" s="117"/>
      <c r="L22" s="117"/>
      <c r="M22" s="117"/>
      <c r="N22" s="117"/>
      <c r="O22" s="117"/>
      <c r="P22" s="117"/>
      <c r="Q22" s="117"/>
      <c r="R22" s="117"/>
      <c r="S22" s="117"/>
      <c r="T22" s="117"/>
      <c r="U22" s="117"/>
      <c r="V22" s="117"/>
      <c r="W22" s="117"/>
    </row>
    <row r="23" spans="1:23" ht="15.75" customHeight="1">
      <c r="A23" s="117"/>
      <c r="B23" s="116">
        <f t="shared" si="1"/>
        <v>0</v>
      </c>
      <c r="C23" s="117"/>
      <c r="D23" s="117"/>
      <c r="E23" s="117"/>
      <c r="F23" s="117"/>
      <c r="G23" s="117"/>
      <c r="H23" s="117"/>
      <c r="I23" s="117"/>
      <c r="J23" s="117"/>
      <c r="K23" s="117"/>
      <c r="L23" s="117"/>
      <c r="M23" s="117"/>
      <c r="N23" s="117"/>
      <c r="O23" s="117"/>
      <c r="P23" s="117"/>
      <c r="Q23" s="117"/>
      <c r="R23" s="117"/>
      <c r="S23" s="117"/>
      <c r="T23" s="117"/>
      <c r="U23" s="117"/>
      <c r="V23" s="117"/>
      <c r="W23" s="117"/>
    </row>
    <row r="24" spans="1:23" ht="15.75" customHeight="1">
      <c r="A24" s="117"/>
      <c r="B24" s="116">
        <f t="shared" si="1"/>
        <v>0</v>
      </c>
      <c r="C24" s="117"/>
      <c r="D24" s="117"/>
      <c r="E24" s="117"/>
      <c r="F24" s="117"/>
      <c r="G24" s="117"/>
      <c r="H24" s="117"/>
      <c r="I24" s="117"/>
      <c r="J24" s="117"/>
      <c r="K24" s="117"/>
      <c r="L24" s="117"/>
      <c r="M24" s="117"/>
      <c r="N24" s="117"/>
      <c r="O24" s="117"/>
      <c r="P24" s="117"/>
      <c r="Q24" s="117"/>
      <c r="R24" s="117"/>
      <c r="S24" s="117"/>
      <c r="T24" s="117"/>
      <c r="U24" s="117"/>
      <c r="V24" s="117"/>
      <c r="W24" s="117"/>
    </row>
    <row r="25" spans="1:23" ht="15.75" customHeight="1">
      <c r="A25" s="117"/>
      <c r="B25" s="116">
        <f t="shared" si="1"/>
        <v>0</v>
      </c>
      <c r="C25" s="117"/>
      <c r="D25" s="117"/>
      <c r="E25" s="117"/>
      <c r="F25" s="117"/>
      <c r="G25" s="117"/>
      <c r="H25" s="117"/>
      <c r="I25" s="117"/>
      <c r="J25" s="117"/>
      <c r="K25" s="117"/>
      <c r="L25" s="117"/>
      <c r="M25" s="117"/>
      <c r="N25" s="117"/>
      <c r="O25" s="117"/>
      <c r="P25" s="117"/>
      <c r="Q25" s="117"/>
      <c r="R25" s="117"/>
      <c r="S25" s="117"/>
      <c r="T25" s="117"/>
      <c r="U25" s="117"/>
      <c r="V25" s="117"/>
      <c r="W25" s="117"/>
    </row>
    <row r="26" spans="1:23" ht="15.75" customHeight="1">
      <c r="A26" s="117"/>
      <c r="B26" s="116">
        <f t="shared" si="1"/>
        <v>0</v>
      </c>
      <c r="C26" s="117"/>
      <c r="D26" s="117"/>
      <c r="E26" s="117"/>
      <c r="F26" s="117"/>
      <c r="G26" s="117"/>
      <c r="H26" s="117"/>
      <c r="I26" s="117"/>
      <c r="J26" s="117"/>
      <c r="K26" s="117"/>
      <c r="L26" s="117"/>
      <c r="M26" s="117"/>
      <c r="N26" s="117"/>
      <c r="O26" s="117"/>
      <c r="P26" s="117"/>
      <c r="Q26" s="117"/>
      <c r="R26" s="117"/>
      <c r="S26" s="117"/>
      <c r="T26" s="117"/>
      <c r="U26" s="117"/>
      <c r="V26" s="117"/>
      <c r="W26" s="117"/>
    </row>
    <row r="27" spans="1:23" ht="15.75" customHeight="1">
      <c r="A27" s="117"/>
      <c r="B27" s="116">
        <f t="shared" si="1"/>
        <v>0</v>
      </c>
      <c r="C27" s="117"/>
      <c r="D27" s="117"/>
      <c r="E27" s="117"/>
      <c r="F27" s="117"/>
      <c r="G27" s="117"/>
      <c r="H27" s="117"/>
      <c r="I27" s="117"/>
      <c r="J27" s="117"/>
      <c r="K27" s="117"/>
      <c r="L27" s="117"/>
      <c r="M27" s="117"/>
      <c r="N27" s="117"/>
      <c r="O27" s="117"/>
      <c r="P27" s="117"/>
      <c r="Q27" s="117"/>
      <c r="R27" s="117"/>
      <c r="S27" s="117"/>
      <c r="T27" s="117"/>
      <c r="U27" s="117"/>
      <c r="V27" s="117"/>
      <c r="W27" s="117"/>
    </row>
    <row r="28" spans="1:23" ht="15.75" customHeight="1">
      <c r="A28" s="117"/>
      <c r="B28" s="116">
        <f t="shared" si="1"/>
        <v>0</v>
      </c>
      <c r="C28" s="117"/>
      <c r="D28" s="117"/>
      <c r="E28" s="117"/>
      <c r="F28" s="117"/>
      <c r="G28" s="117"/>
      <c r="H28" s="117"/>
      <c r="I28" s="117"/>
      <c r="J28" s="117"/>
      <c r="K28" s="117"/>
      <c r="L28" s="117"/>
      <c r="M28" s="117"/>
      <c r="N28" s="117"/>
      <c r="O28" s="117"/>
      <c r="P28" s="117"/>
      <c r="Q28" s="117"/>
      <c r="R28" s="117"/>
      <c r="S28" s="117"/>
      <c r="T28" s="117"/>
      <c r="U28" s="117"/>
      <c r="V28" s="117"/>
      <c r="W28" s="117"/>
    </row>
    <row r="29" spans="1:23" ht="15.75" customHeight="1">
      <c r="A29" s="117"/>
      <c r="B29" s="116">
        <f t="shared" si="1"/>
        <v>0</v>
      </c>
      <c r="C29" s="117"/>
      <c r="D29" s="117"/>
      <c r="E29" s="117"/>
      <c r="F29" s="117"/>
      <c r="G29" s="117"/>
      <c r="H29" s="117"/>
      <c r="I29" s="117"/>
      <c r="J29" s="117"/>
      <c r="K29" s="117"/>
      <c r="L29" s="117"/>
      <c r="M29" s="117"/>
      <c r="N29" s="117"/>
      <c r="O29" s="117"/>
      <c r="P29" s="117"/>
      <c r="Q29" s="117"/>
      <c r="R29" s="117"/>
      <c r="S29" s="117"/>
      <c r="T29" s="117"/>
      <c r="U29" s="117"/>
      <c r="V29" s="117"/>
      <c r="W29" s="117"/>
    </row>
    <row r="30" spans="1:23" ht="13.5">
      <c r="A30" s="117"/>
      <c r="B30" s="116">
        <f t="shared" si="1"/>
        <v>0</v>
      </c>
      <c r="C30" s="117"/>
      <c r="D30" s="117"/>
      <c r="E30" s="117"/>
      <c r="F30" s="117"/>
      <c r="G30" s="117"/>
      <c r="H30" s="117"/>
      <c r="I30" s="117"/>
      <c r="J30" s="117"/>
      <c r="K30" s="117"/>
      <c r="L30" s="117"/>
      <c r="M30" s="117"/>
      <c r="N30" s="117"/>
      <c r="O30" s="117"/>
      <c r="P30" s="117"/>
      <c r="Q30" s="117"/>
      <c r="R30" s="117"/>
      <c r="S30" s="117"/>
      <c r="T30" s="117"/>
      <c r="U30" s="117"/>
      <c r="V30" s="117"/>
      <c r="W30" s="117"/>
    </row>
    <row r="31" spans="1:23" ht="13.5">
      <c r="A31" s="117"/>
      <c r="B31" s="116">
        <f t="shared" si="1"/>
        <v>0</v>
      </c>
      <c r="C31" s="117"/>
      <c r="D31" s="117"/>
      <c r="E31" s="117"/>
      <c r="F31" s="117"/>
      <c r="G31" s="117"/>
      <c r="H31" s="117"/>
      <c r="I31" s="117"/>
      <c r="J31" s="117"/>
      <c r="K31" s="117"/>
      <c r="L31" s="117"/>
      <c r="M31" s="117"/>
      <c r="N31" s="117"/>
      <c r="O31" s="117"/>
      <c r="P31" s="117"/>
      <c r="Q31" s="117"/>
      <c r="R31" s="117"/>
      <c r="S31" s="117"/>
      <c r="T31" s="117"/>
      <c r="U31" s="117"/>
      <c r="V31" s="117"/>
      <c r="W31" s="117"/>
    </row>
    <row r="32" spans="1:23" ht="13.5">
      <c r="A32" s="117"/>
      <c r="B32" s="116">
        <f t="shared" si="1"/>
        <v>0</v>
      </c>
      <c r="C32" s="117"/>
      <c r="D32" s="117"/>
      <c r="E32" s="117"/>
      <c r="F32" s="117"/>
      <c r="G32" s="117"/>
      <c r="H32" s="117"/>
      <c r="I32" s="117"/>
      <c r="J32" s="117"/>
      <c r="K32" s="117"/>
      <c r="L32" s="117"/>
      <c r="M32" s="117"/>
      <c r="N32" s="117"/>
      <c r="O32" s="117"/>
      <c r="P32" s="117"/>
      <c r="Q32" s="117"/>
      <c r="R32" s="117"/>
      <c r="S32" s="117"/>
      <c r="T32" s="117"/>
      <c r="U32" s="117"/>
      <c r="V32" s="117"/>
      <c r="W32" s="117"/>
    </row>
    <row r="33" spans="1:23" ht="13.5">
      <c r="A33" s="117"/>
      <c r="B33" s="116">
        <f t="shared" si="1"/>
        <v>0</v>
      </c>
      <c r="C33" s="117"/>
      <c r="D33" s="117"/>
      <c r="E33" s="117"/>
      <c r="F33" s="117"/>
      <c r="G33" s="117"/>
      <c r="H33" s="117"/>
      <c r="I33" s="117"/>
      <c r="J33" s="117"/>
      <c r="K33" s="117"/>
      <c r="L33" s="117"/>
      <c r="M33" s="117"/>
      <c r="N33" s="117"/>
      <c r="O33" s="117"/>
      <c r="P33" s="117"/>
      <c r="Q33" s="117"/>
      <c r="R33" s="117"/>
      <c r="S33" s="117"/>
      <c r="T33" s="117"/>
      <c r="U33" s="117"/>
      <c r="V33" s="117"/>
      <c r="W33" s="117"/>
    </row>
    <row r="34" spans="1:23" ht="13.5">
      <c r="A34" s="117"/>
      <c r="B34" s="116">
        <f t="shared" si="1"/>
        <v>0</v>
      </c>
      <c r="C34" s="117"/>
      <c r="D34" s="117"/>
      <c r="E34" s="117"/>
      <c r="F34" s="117"/>
      <c r="G34" s="117"/>
      <c r="H34" s="117"/>
      <c r="I34" s="117"/>
      <c r="J34" s="117"/>
      <c r="K34" s="117"/>
      <c r="L34" s="117"/>
      <c r="M34" s="117"/>
      <c r="N34" s="117"/>
      <c r="O34" s="117"/>
      <c r="P34" s="117"/>
      <c r="Q34" s="117"/>
      <c r="R34" s="117"/>
      <c r="S34" s="117"/>
      <c r="T34" s="117"/>
      <c r="U34" s="117"/>
      <c r="V34" s="117"/>
      <c r="W34" s="117"/>
    </row>
  </sheetData>
  <sheetProtection/>
  <mergeCells count="3">
    <mergeCell ref="A2:W2"/>
    <mergeCell ref="B4:W4"/>
    <mergeCell ref="A4:A5"/>
  </mergeCells>
  <printOptions horizontalCentered="1"/>
  <pageMargins left="0.4722222222222222" right="0.4722222222222222" top="0.5902777777777778" bottom="0.4722222222222222" header="0.3145833333333333" footer="0.3145833333333333"/>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tabColor indexed="51"/>
  </sheetPr>
  <dimension ref="A1:G1278"/>
  <sheetViews>
    <sheetView view="pageBreakPreview" zoomScale="115" zoomScaleSheetLayoutView="115" workbookViewId="0" topLeftCell="A9">
      <selection activeCell="A9" sqref="A1:IV65536"/>
    </sheetView>
  </sheetViews>
  <sheetFormatPr defaultColWidth="9.00390625" defaultRowHeight="14.25"/>
  <cols>
    <col min="1" max="1" width="9.00390625" style="254" customWidth="1"/>
    <col min="2" max="2" width="52.625" style="32" customWidth="1"/>
    <col min="3" max="7" width="10.50390625" style="32" customWidth="1"/>
    <col min="8" max="16384" width="9.00390625" style="32" customWidth="1"/>
  </cols>
  <sheetData>
    <row r="1" spans="1:7" ht="14.25">
      <c r="A1" s="255" t="s">
        <v>40</v>
      </c>
      <c r="F1" s="53" t="s">
        <v>38</v>
      </c>
      <c r="G1" s="53"/>
    </row>
    <row r="2" spans="1:7" s="30" customFormat="1" ht="22.5">
      <c r="A2" s="256" t="s">
        <v>41</v>
      </c>
      <c r="B2" s="26"/>
      <c r="C2" s="26"/>
      <c r="D2" s="26"/>
      <c r="E2" s="26"/>
      <c r="F2" s="26"/>
      <c r="G2" s="26"/>
    </row>
    <row r="3" ht="13.5">
      <c r="G3" s="53" t="s">
        <v>2</v>
      </c>
    </row>
    <row r="4" spans="1:7" ht="22.5" customHeight="1">
      <c r="A4" s="257" t="s">
        <v>3</v>
      </c>
      <c r="B4" s="258"/>
      <c r="C4" s="38" t="s">
        <v>4</v>
      </c>
      <c r="D4" s="38" t="s">
        <v>5</v>
      </c>
      <c r="E4" s="57" t="s">
        <v>6</v>
      </c>
      <c r="F4" s="57"/>
      <c r="G4" s="57"/>
    </row>
    <row r="5" spans="1:7" ht="37.5" customHeight="1">
      <c r="A5" s="259" t="s">
        <v>7</v>
      </c>
      <c r="B5" s="258" t="s">
        <v>8</v>
      </c>
      <c r="C5" s="41"/>
      <c r="D5" s="41"/>
      <c r="E5" s="57" t="s">
        <v>9</v>
      </c>
      <c r="F5" s="58" t="s">
        <v>10</v>
      </c>
      <c r="G5" s="58" t="s">
        <v>11</v>
      </c>
    </row>
    <row r="6" spans="1:7" ht="13.5">
      <c r="A6" s="70">
        <v>201</v>
      </c>
      <c r="B6" s="260" t="s">
        <v>42</v>
      </c>
      <c r="C6" s="261">
        <v>11012</v>
      </c>
      <c r="D6" s="261">
        <v>9943</v>
      </c>
      <c r="E6" s="261">
        <f>SUM(E7,E19,E28,E39,E50,E61,E72,E80,E89,E102,E111,E122,E134,E141,E149,E155,E162,E169,E176,E183,E190,E198,E204,E210,E217,E232)</f>
        <v>17203</v>
      </c>
      <c r="F6" s="262"/>
      <c r="G6" s="263"/>
    </row>
    <row r="7" spans="1:7" ht="13.5">
      <c r="A7" s="70">
        <v>20101</v>
      </c>
      <c r="B7" s="264" t="s">
        <v>43</v>
      </c>
      <c r="C7" s="265">
        <v>49</v>
      </c>
      <c r="D7" s="265">
        <v>44</v>
      </c>
      <c r="E7" s="265">
        <f>SUM(E8:E18)</f>
        <v>15</v>
      </c>
      <c r="F7" s="262"/>
      <c r="G7" s="263"/>
    </row>
    <row r="8" spans="1:7" ht="13.5">
      <c r="A8" s="70">
        <v>2010101</v>
      </c>
      <c r="B8" s="264" t="s">
        <v>44</v>
      </c>
      <c r="C8" s="266">
        <v>33</v>
      </c>
      <c r="D8" s="267">
        <v>9</v>
      </c>
      <c r="E8" s="46">
        <v>13</v>
      </c>
      <c r="F8" s="262"/>
      <c r="G8" s="263"/>
    </row>
    <row r="9" spans="1:7" ht="13.5">
      <c r="A9" s="70">
        <v>2010102</v>
      </c>
      <c r="B9" s="264" t="s">
        <v>45</v>
      </c>
      <c r="C9" s="266">
        <v>4</v>
      </c>
      <c r="D9" s="268">
        <v>31</v>
      </c>
      <c r="E9" s="46">
        <v>2</v>
      </c>
      <c r="F9" s="262"/>
      <c r="G9" s="263"/>
    </row>
    <row r="10" spans="1:7" ht="13.5">
      <c r="A10" s="70">
        <v>2010103</v>
      </c>
      <c r="B10" s="269" t="s">
        <v>46</v>
      </c>
      <c r="C10" s="266"/>
      <c r="D10" s="267">
        <v>0</v>
      </c>
      <c r="E10" s="46"/>
      <c r="F10" s="262"/>
      <c r="G10" s="263"/>
    </row>
    <row r="11" spans="1:7" ht="13.5">
      <c r="A11" s="70">
        <v>2010104</v>
      </c>
      <c r="B11" s="269" t="s">
        <v>47</v>
      </c>
      <c r="C11" s="266">
        <v>12</v>
      </c>
      <c r="D11" s="270">
        <v>4</v>
      </c>
      <c r="E11" s="51"/>
      <c r="F11" s="262"/>
      <c r="G11" s="263"/>
    </row>
    <row r="12" spans="1:7" ht="13.5">
      <c r="A12" s="70">
        <v>2010105</v>
      </c>
      <c r="B12" s="269" t="s">
        <v>48</v>
      </c>
      <c r="C12" s="266"/>
      <c r="D12" s="267">
        <v>0</v>
      </c>
      <c r="E12" s="51"/>
      <c r="F12" s="262"/>
      <c r="G12" s="263"/>
    </row>
    <row r="13" spans="1:7" ht="13.5">
      <c r="A13" s="70">
        <v>2010106</v>
      </c>
      <c r="B13" s="271" t="s">
        <v>49</v>
      </c>
      <c r="C13" s="266"/>
      <c r="D13" s="267">
        <v>0</v>
      </c>
      <c r="E13" s="51"/>
      <c r="F13" s="262"/>
      <c r="G13" s="263"/>
    </row>
    <row r="14" spans="1:7" ht="13.5">
      <c r="A14" s="70">
        <v>2010107</v>
      </c>
      <c r="B14" s="271" t="s">
        <v>50</v>
      </c>
      <c r="C14" s="266"/>
      <c r="D14" s="267">
        <v>0</v>
      </c>
      <c r="E14" s="51"/>
      <c r="F14" s="262"/>
      <c r="G14" s="263"/>
    </row>
    <row r="15" spans="1:7" ht="13.5">
      <c r="A15" s="70">
        <v>2010108</v>
      </c>
      <c r="B15" s="271" t="s">
        <v>51</v>
      </c>
      <c r="C15" s="266"/>
      <c r="D15" s="267">
        <v>0</v>
      </c>
      <c r="E15" s="51"/>
      <c r="F15" s="262"/>
      <c r="G15" s="263"/>
    </row>
    <row r="16" spans="1:7" ht="13.5">
      <c r="A16" s="70">
        <v>2010109</v>
      </c>
      <c r="B16" s="271" t="s">
        <v>52</v>
      </c>
      <c r="C16" s="266"/>
      <c r="D16" s="267">
        <v>0</v>
      </c>
      <c r="E16" s="51"/>
      <c r="F16" s="262"/>
      <c r="G16" s="263"/>
    </row>
    <row r="17" spans="1:7" ht="13.5">
      <c r="A17" s="70">
        <v>2010150</v>
      </c>
      <c r="B17" s="271" t="s">
        <v>53</v>
      </c>
      <c r="C17" s="266"/>
      <c r="D17" s="267">
        <v>0</v>
      </c>
      <c r="E17" s="51"/>
      <c r="F17" s="262"/>
      <c r="G17" s="263"/>
    </row>
    <row r="18" spans="1:7" ht="13.5">
      <c r="A18" s="70">
        <v>2010199</v>
      </c>
      <c r="B18" s="271" t="s">
        <v>54</v>
      </c>
      <c r="C18" s="266"/>
      <c r="D18" s="267">
        <v>0</v>
      </c>
      <c r="E18" s="51"/>
      <c r="F18" s="262"/>
      <c r="G18" s="263"/>
    </row>
    <row r="19" spans="1:7" ht="13.5">
      <c r="A19" s="70">
        <v>20102</v>
      </c>
      <c r="B19" s="264" t="s">
        <v>55</v>
      </c>
      <c r="C19" s="265">
        <v>31</v>
      </c>
      <c r="D19" s="265">
        <v>10</v>
      </c>
      <c r="E19" s="265">
        <f>SUM(E20:E27)</f>
        <v>11</v>
      </c>
      <c r="F19" s="262"/>
      <c r="G19" s="263"/>
    </row>
    <row r="20" spans="1:7" ht="13.5">
      <c r="A20" s="70">
        <v>2010201</v>
      </c>
      <c r="B20" s="264" t="s">
        <v>44</v>
      </c>
      <c r="C20" s="266">
        <v>20</v>
      </c>
      <c r="D20" s="51"/>
      <c r="E20" s="46">
        <v>11</v>
      </c>
      <c r="F20" s="262"/>
      <c r="G20" s="263"/>
    </row>
    <row r="21" spans="1:7" ht="13.5">
      <c r="A21" s="70">
        <v>2010202</v>
      </c>
      <c r="B21" s="264" t="s">
        <v>45</v>
      </c>
      <c r="C21" s="266"/>
      <c r="D21" s="51"/>
      <c r="E21" s="51"/>
      <c r="F21" s="262"/>
      <c r="G21" s="263"/>
    </row>
    <row r="22" spans="1:7" ht="13.5">
      <c r="A22" s="70">
        <v>2010203</v>
      </c>
      <c r="B22" s="269" t="s">
        <v>46</v>
      </c>
      <c r="C22" s="266"/>
      <c r="D22" s="51"/>
      <c r="E22" s="51"/>
      <c r="F22" s="262"/>
      <c r="G22" s="263"/>
    </row>
    <row r="23" spans="1:7" ht="13.5">
      <c r="A23" s="70">
        <v>2010204</v>
      </c>
      <c r="B23" s="269" t="s">
        <v>56</v>
      </c>
      <c r="C23" s="266">
        <v>11</v>
      </c>
      <c r="D23" s="267">
        <v>10</v>
      </c>
      <c r="E23" s="51"/>
      <c r="F23" s="262"/>
      <c r="G23" s="263"/>
    </row>
    <row r="24" spans="1:7" ht="13.5">
      <c r="A24" s="70">
        <v>2010205</v>
      </c>
      <c r="B24" s="269" t="s">
        <v>57</v>
      </c>
      <c r="C24" s="266"/>
      <c r="D24" s="51"/>
      <c r="E24" s="51"/>
      <c r="F24" s="262"/>
      <c r="G24" s="263"/>
    </row>
    <row r="25" spans="1:7" ht="13.5">
      <c r="A25" s="70">
        <v>2010206</v>
      </c>
      <c r="B25" s="269" t="s">
        <v>58</v>
      </c>
      <c r="C25" s="266"/>
      <c r="D25" s="51"/>
      <c r="E25" s="51"/>
      <c r="F25" s="262"/>
      <c r="G25" s="263"/>
    </row>
    <row r="26" spans="1:7" ht="13.5">
      <c r="A26" s="70">
        <v>2010250</v>
      </c>
      <c r="B26" s="269" t="s">
        <v>53</v>
      </c>
      <c r="C26" s="266"/>
      <c r="D26" s="51"/>
      <c r="E26" s="51"/>
      <c r="F26" s="262"/>
      <c r="G26" s="263"/>
    </row>
    <row r="27" spans="1:7" ht="13.5">
      <c r="A27" s="70">
        <v>2010299</v>
      </c>
      <c r="B27" s="269" t="s">
        <v>59</v>
      </c>
      <c r="C27" s="266"/>
      <c r="D27" s="51"/>
      <c r="E27" s="51"/>
      <c r="F27" s="262"/>
      <c r="G27" s="263"/>
    </row>
    <row r="28" spans="1:7" ht="13.5">
      <c r="A28" s="70">
        <v>20103</v>
      </c>
      <c r="B28" s="264" t="s">
        <v>60</v>
      </c>
      <c r="C28" s="266">
        <f>SUM(C29:C38)</f>
        <v>10404</v>
      </c>
      <c r="D28" s="265">
        <v>9707</v>
      </c>
      <c r="E28" s="265">
        <f>SUM(E29:E38)</f>
        <v>16725</v>
      </c>
      <c r="F28" s="262"/>
      <c r="G28" s="263"/>
    </row>
    <row r="29" spans="1:7" ht="13.5">
      <c r="A29" s="70">
        <v>2010301</v>
      </c>
      <c r="B29" s="264" t="s">
        <v>44</v>
      </c>
      <c r="C29" s="266">
        <v>6848</v>
      </c>
      <c r="D29" s="267">
        <v>7609</v>
      </c>
      <c r="E29" s="46">
        <v>7860</v>
      </c>
      <c r="F29" s="262"/>
      <c r="G29" s="263"/>
    </row>
    <row r="30" spans="1:7" ht="13.5">
      <c r="A30" s="70">
        <v>2010302</v>
      </c>
      <c r="B30" s="264" t="s">
        <v>45</v>
      </c>
      <c r="C30" s="266">
        <v>3506</v>
      </c>
      <c r="D30" s="267">
        <v>2098</v>
      </c>
      <c r="E30" s="46">
        <v>8865</v>
      </c>
      <c r="F30" s="262"/>
      <c r="G30" s="263"/>
    </row>
    <row r="31" spans="1:7" ht="13.5">
      <c r="A31" s="70">
        <v>2010303</v>
      </c>
      <c r="B31" s="269" t="s">
        <v>46</v>
      </c>
      <c r="C31" s="266"/>
      <c r="D31" s="51"/>
      <c r="E31" s="51"/>
      <c r="F31" s="262"/>
      <c r="G31" s="263"/>
    </row>
    <row r="32" spans="1:7" ht="13.5">
      <c r="A32" s="70">
        <v>2010304</v>
      </c>
      <c r="B32" s="269" t="s">
        <v>61</v>
      </c>
      <c r="C32" s="266"/>
      <c r="D32" s="51"/>
      <c r="E32" s="51"/>
      <c r="F32" s="262"/>
      <c r="G32" s="263"/>
    </row>
    <row r="33" spans="1:7" ht="13.5">
      <c r="A33" s="70">
        <v>2010305</v>
      </c>
      <c r="B33" s="269" t="s">
        <v>62</v>
      </c>
      <c r="C33" s="266"/>
      <c r="D33" s="51"/>
      <c r="E33" s="51"/>
      <c r="F33" s="262"/>
      <c r="G33" s="263"/>
    </row>
    <row r="34" spans="1:7" ht="13.5">
      <c r="A34" s="70">
        <v>2010306</v>
      </c>
      <c r="B34" s="272" t="s">
        <v>63</v>
      </c>
      <c r="C34" s="266"/>
      <c r="D34" s="51"/>
      <c r="E34" s="51"/>
      <c r="F34" s="262"/>
      <c r="G34" s="263"/>
    </row>
    <row r="35" spans="1:7" ht="13.5">
      <c r="A35" s="70">
        <v>2010308</v>
      </c>
      <c r="B35" s="264" t="s">
        <v>64</v>
      </c>
      <c r="C35" s="266"/>
      <c r="D35" s="51"/>
      <c r="E35" s="51"/>
      <c r="F35" s="262"/>
      <c r="G35" s="263"/>
    </row>
    <row r="36" spans="1:7" ht="13.5">
      <c r="A36" s="70">
        <v>2010309</v>
      </c>
      <c r="B36" s="269" t="s">
        <v>65</v>
      </c>
      <c r="C36" s="266"/>
      <c r="D36" s="51"/>
      <c r="E36" s="51"/>
      <c r="F36" s="262"/>
      <c r="G36" s="263"/>
    </row>
    <row r="37" spans="1:7" ht="13.5">
      <c r="A37" s="70">
        <v>2010350</v>
      </c>
      <c r="B37" s="269" t="s">
        <v>53</v>
      </c>
      <c r="C37" s="266"/>
      <c r="D37" s="51"/>
      <c r="E37" s="51"/>
      <c r="F37" s="262"/>
      <c r="G37" s="263"/>
    </row>
    <row r="38" spans="1:7" ht="13.5">
      <c r="A38" s="70">
        <v>2010399</v>
      </c>
      <c r="B38" s="269" t="s">
        <v>66</v>
      </c>
      <c r="C38" s="266">
        <v>50</v>
      </c>
      <c r="D38" s="51"/>
      <c r="E38" s="51"/>
      <c r="F38" s="262"/>
      <c r="G38" s="263"/>
    </row>
    <row r="39" spans="1:7" ht="13.5">
      <c r="A39" s="70">
        <v>20104</v>
      </c>
      <c r="B39" s="264" t="s">
        <v>67</v>
      </c>
      <c r="C39" s="265"/>
      <c r="D39" s="265"/>
      <c r="E39" s="265">
        <f>SUM(E40:E49)</f>
        <v>0</v>
      </c>
      <c r="F39" s="262"/>
      <c r="G39" s="263"/>
    </row>
    <row r="40" spans="1:7" ht="13.5">
      <c r="A40" s="70">
        <v>2010401</v>
      </c>
      <c r="B40" s="264" t="s">
        <v>44</v>
      </c>
      <c r="C40" s="51"/>
      <c r="D40" s="51"/>
      <c r="E40" s="51"/>
      <c r="F40" s="262"/>
      <c r="G40" s="263"/>
    </row>
    <row r="41" spans="1:7" ht="13.5">
      <c r="A41" s="70">
        <v>2010402</v>
      </c>
      <c r="B41" s="264" t="s">
        <v>45</v>
      </c>
      <c r="C41" s="51"/>
      <c r="D41" s="51"/>
      <c r="E41" s="51"/>
      <c r="F41" s="262"/>
      <c r="G41" s="263"/>
    </row>
    <row r="42" spans="1:7" ht="13.5">
      <c r="A42" s="70">
        <v>2010403</v>
      </c>
      <c r="B42" s="269" t="s">
        <v>46</v>
      </c>
      <c r="C42" s="51"/>
      <c r="D42" s="51"/>
      <c r="E42" s="51"/>
      <c r="F42" s="262"/>
      <c r="G42" s="263"/>
    </row>
    <row r="43" spans="1:7" ht="13.5">
      <c r="A43" s="70">
        <v>2010404</v>
      </c>
      <c r="B43" s="269" t="s">
        <v>68</v>
      </c>
      <c r="C43" s="51"/>
      <c r="D43" s="51"/>
      <c r="E43" s="51"/>
      <c r="F43" s="262"/>
      <c r="G43" s="263"/>
    </row>
    <row r="44" spans="1:7" ht="13.5">
      <c r="A44" s="70">
        <v>2010405</v>
      </c>
      <c r="B44" s="269" t="s">
        <v>69</v>
      </c>
      <c r="C44" s="51"/>
      <c r="D44" s="51"/>
      <c r="E44" s="51"/>
      <c r="F44" s="262"/>
      <c r="G44" s="263"/>
    </row>
    <row r="45" spans="1:7" ht="13.5">
      <c r="A45" s="70">
        <v>2010406</v>
      </c>
      <c r="B45" s="264" t="s">
        <v>70</v>
      </c>
      <c r="C45" s="51"/>
      <c r="D45" s="51"/>
      <c r="E45" s="51"/>
      <c r="F45" s="262"/>
      <c r="G45" s="263"/>
    </row>
    <row r="46" spans="1:7" ht="13.5">
      <c r="A46" s="70">
        <v>2010407</v>
      </c>
      <c r="B46" s="264" t="s">
        <v>71</v>
      </c>
      <c r="C46" s="51"/>
      <c r="D46" s="51"/>
      <c r="E46" s="51"/>
      <c r="F46" s="262"/>
      <c r="G46" s="263"/>
    </row>
    <row r="47" spans="1:7" ht="13.5">
      <c r="A47" s="70">
        <v>2010408</v>
      </c>
      <c r="B47" s="264" t="s">
        <v>72</v>
      </c>
      <c r="C47" s="51"/>
      <c r="D47" s="51"/>
      <c r="E47" s="51"/>
      <c r="F47" s="262"/>
      <c r="G47" s="263"/>
    </row>
    <row r="48" spans="1:7" ht="13.5">
      <c r="A48" s="70">
        <v>2010450</v>
      </c>
      <c r="B48" s="264" t="s">
        <v>53</v>
      </c>
      <c r="C48" s="51"/>
      <c r="D48" s="51"/>
      <c r="E48" s="51"/>
      <c r="F48" s="262"/>
      <c r="G48" s="263"/>
    </row>
    <row r="49" spans="1:7" ht="13.5">
      <c r="A49" s="70">
        <v>2010499</v>
      </c>
      <c r="B49" s="269" t="s">
        <v>73</v>
      </c>
      <c r="C49" s="51"/>
      <c r="D49" s="51"/>
      <c r="E49" s="51"/>
      <c r="F49" s="262"/>
      <c r="G49" s="263"/>
    </row>
    <row r="50" spans="1:7" ht="13.5">
      <c r="A50" s="70">
        <v>20105</v>
      </c>
      <c r="B50" s="269" t="s">
        <v>74</v>
      </c>
      <c r="C50" s="265"/>
      <c r="D50" s="265"/>
      <c r="E50" s="265">
        <f>SUM(E51:E60)</f>
        <v>10</v>
      </c>
      <c r="F50" s="262"/>
      <c r="G50" s="263"/>
    </row>
    <row r="51" spans="1:7" ht="13.5">
      <c r="A51" s="70">
        <v>2010501</v>
      </c>
      <c r="B51" s="269" t="s">
        <v>44</v>
      </c>
      <c r="C51" s="51"/>
      <c r="D51" s="51"/>
      <c r="E51" s="46">
        <v>10</v>
      </c>
      <c r="F51" s="262"/>
      <c r="G51" s="263"/>
    </row>
    <row r="52" spans="1:7" ht="13.5">
      <c r="A52" s="70">
        <v>2010502</v>
      </c>
      <c r="B52" s="271" t="s">
        <v>45</v>
      </c>
      <c r="C52" s="51"/>
      <c r="D52" s="51"/>
      <c r="E52" s="51"/>
      <c r="F52" s="262"/>
      <c r="G52" s="263"/>
    </row>
    <row r="53" spans="1:7" ht="13.5">
      <c r="A53" s="70">
        <v>2010503</v>
      </c>
      <c r="B53" s="264" t="s">
        <v>46</v>
      </c>
      <c r="C53" s="51"/>
      <c r="D53" s="51"/>
      <c r="E53" s="51"/>
      <c r="F53" s="262"/>
      <c r="G53" s="263"/>
    </row>
    <row r="54" spans="1:7" ht="13.5">
      <c r="A54" s="70">
        <v>2010504</v>
      </c>
      <c r="B54" s="264" t="s">
        <v>75</v>
      </c>
      <c r="C54" s="51"/>
      <c r="D54" s="51"/>
      <c r="E54" s="51"/>
      <c r="F54" s="262"/>
      <c r="G54" s="263"/>
    </row>
    <row r="55" spans="1:7" ht="13.5">
      <c r="A55" s="70">
        <v>2010505</v>
      </c>
      <c r="B55" s="264" t="s">
        <v>76</v>
      </c>
      <c r="C55" s="51"/>
      <c r="D55" s="51"/>
      <c r="E55" s="51"/>
      <c r="F55" s="262"/>
      <c r="G55" s="263"/>
    </row>
    <row r="56" spans="1:7" ht="13.5">
      <c r="A56" s="70">
        <v>2010506</v>
      </c>
      <c r="B56" s="269" t="s">
        <v>77</v>
      </c>
      <c r="C56" s="51"/>
      <c r="D56" s="51"/>
      <c r="E56" s="51"/>
      <c r="F56" s="262"/>
      <c r="G56" s="263"/>
    </row>
    <row r="57" spans="1:7" ht="13.5">
      <c r="A57" s="70">
        <v>2010507</v>
      </c>
      <c r="B57" s="269" t="s">
        <v>78</v>
      </c>
      <c r="C57" s="51"/>
      <c r="D57" s="51"/>
      <c r="E57" s="51"/>
      <c r="F57" s="262"/>
      <c r="G57" s="263"/>
    </row>
    <row r="58" spans="1:7" ht="13.5">
      <c r="A58" s="70">
        <v>2010508</v>
      </c>
      <c r="B58" s="269" t="s">
        <v>79</v>
      </c>
      <c r="C58" s="51"/>
      <c r="D58" s="51"/>
      <c r="E58" s="51"/>
      <c r="F58" s="262"/>
      <c r="G58" s="263"/>
    </row>
    <row r="59" spans="1:7" ht="13.5">
      <c r="A59" s="70">
        <v>2010550</v>
      </c>
      <c r="B59" s="264" t="s">
        <v>53</v>
      </c>
      <c r="C59" s="51"/>
      <c r="D59" s="51"/>
      <c r="E59" s="51"/>
      <c r="F59" s="262"/>
      <c r="G59" s="263"/>
    </row>
    <row r="60" spans="1:7" ht="13.5">
      <c r="A60" s="70">
        <v>2010599</v>
      </c>
      <c r="B60" s="269" t="s">
        <v>80</v>
      </c>
      <c r="C60" s="51"/>
      <c r="D60" s="51"/>
      <c r="E60" s="51"/>
      <c r="F60" s="262"/>
      <c r="G60" s="263"/>
    </row>
    <row r="61" spans="1:7" ht="13.5">
      <c r="A61" s="70">
        <v>20106</v>
      </c>
      <c r="B61" s="272" t="s">
        <v>81</v>
      </c>
      <c r="C61" s="266">
        <f>SUM(C62:C71)</f>
        <v>5</v>
      </c>
      <c r="D61" s="265"/>
      <c r="E61" s="265">
        <f>SUM(E62:E71)</f>
        <v>0</v>
      </c>
      <c r="F61" s="262"/>
      <c r="G61" s="263"/>
    </row>
    <row r="62" spans="1:7" ht="13.5">
      <c r="A62" s="70">
        <v>2010601</v>
      </c>
      <c r="B62" s="269" t="s">
        <v>44</v>
      </c>
      <c r="C62" s="266"/>
      <c r="D62" s="51"/>
      <c r="E62" s="51"/>
      <c r="F62" s="262"/>
      <c r="G62" s="263"/>
    </row>
    <row r="63" spans="1:7" ht="13.5">
      <c r="A63" s="70">
        <v>2010602</v>
      </c>
      <c r="B63" s="271" t="s">
        <v>45</v>
      </c>
      <c r="C63" s="266"/>
      <c r="D63" s="51"/>
      <c r="E63" s="51"/>
      <c r="F63" s="262"/>
      <c r="G63" s="263"/>
    </row>
    <row r="64" spans="1:7" ht="13.5">
      <c r="A64" s="70">
        <v>2010603</v>
      </c>
      <c r="B64" s="271" t="s">
        <v>46</v>
      </c>
      <c r="C64" s="266"/>
      <c r="D64" s="51"/>
      <c r="E64" s="51"/>
      <c r="F64" s="262"/>
      <c r="G64" s="263"/>
    </row>
    <row r="65" spans="1:7" ht="13.5">
      <c r="A65" s="70">
        <v>2010604</v>
      </c>
      <c r="B65" s="271" t="s">
        <v>82</v>
      </c>
      <c r="C65" s="266"/>
      <c r="D65" s="51"/>
      <c r="E65" s="51"/>
      <c r="F65" s="262"/>
      <c r="G65" s="263"/>
    </row>
    <row r="66" spans="1:7" ht="13.5">
      <c r="A66" s="70">
        <v>2010605</v>
      </c>
      <c r="B66" s="271" t="s">
        <v>83</v>
      </c>
      <c r="C66" s="266"/>
      <c r="D66" s="51"/>
      <c r="E66" s="51"/>
      <c r="F66" s="262"/>
      <c r="G66" s="263"/>
    </row>
    <row r="67" spans="1:7" ht="13.5">
      <c r="A67" s="70">
        <v>2010606</v>
      </c>
      <c r="B67" s="271" t="s">
        <v>84</v>
      </c>
      <c r="C67" s="266"/>
      <c r="D67" s="51"/>
      <c r="E67" s="51"/>
      <c r="F67" s="262"/>
      <c r="G67" s="263"/>
    </row>
    <row r="68" spans="1:7" ht="13.5">
      <c r="A68" s="70">
        <v>2010607</v>
      </c>
      <c r="B68" s="264" t="s">
        <v>85</v>
      </c>
      <c r="C68" s="266"/>
      <c r="D68" s="51"/>
      <c r="E68" s="51"/>
      <c r="F68" s="262"/>
      <c r="G68" s="263"/>
    </row>
    <row r="69" spans="1:7" ht="13.5">
      <c r="A69" s="70">
        <v>2010608</v>
      </c>
      <c r="B69" s="269" t="s">
        <v>86</v>
      </c>
      <c r="C69" s="266"/>
      <c r="D69" s="51"/>
      <c r="E69" s="51"/>
      <c r="F69" s="262"/>
      <c r="G69" s="263"/>
    </row>
    <row r="70" spans="1:7" ht="13.5">
      <c r="A70" s="70">
        <v>2010650</v>
      </c>
      <c r="B70" s="269" t="s">
        <v>53</v>
      </c>
      <c r="C70" s="266"/>
      <c r="D70" s="51"/>
      <c r="E70" s="51"/>
      <c r="F70" s="262"/>
      <c r="G70" s="263"/>
    </row>
    <row r="71" spans="1:7" ht="13.5">
      <c r="A71" s="70">
        <v>2010699</v>
      </c>
      <c r="B71" s="269" t="s">
        <v>87</v>
      </c>
      <c r="C71" s="266">
        <v>5</v>
      </c>
      <c r="D71" s="51"/>
      <c r="E71" s="51"/>
      <c r="F71" s="262"/>
      <c r="G71" s="263"/>
    </row>
    <row r="72" spans="1:7" ht="13.5">
      <c r="A72" s="70">
        <v>20107</v>
      </c>
      <c r="B72" s="264" t="s">
        <v>88</v>
      </c>
      <c r="C72" s="265"/>
      <c r="D72" s="265"/>
      <c r="E72" s="265">
        <f>SUM(E73:E79)</f>
        <v>0</v>
      </c>
      <c r="F72" s="262"/>
      <c r="G72" s="263"/>
    </row>
    <row r="73" spans="1:7" ht="13.5">
      <c r="A73" s="70">
        <v>2010701</v>
      </c>
      <c r="B73" s="264" t="s">
        <v>44</v>
      </c>
      <c r="C73" s="51"/>
      <c r="D73" s="51"/>
      <c r="E73" s="51"/>
      <c r="F73" s="262"/>
      <c r="G73" s="263"/>
    </row>
    <row r="74" spans="1:7" ht="13.5">
      <c r="A74" s="70">
        <v>2010702</v>
      </c>
      <c r="B74" s="264" t="s">
        <v>45</v>
      </c>
      <c r="C74" s="51"/>
      <c r="D74" s="51"/>
      <c r="E74" s="51"/>
      <c r="F74" s="262"/>
      <c r="G74" s="263"/>
    </row>
    <row r="75" spans="1:7" ht="13.5">
      <c r="A75" s="70">
        <v>2010703</v>
      </c>
      <c r="B75" s="269" t="s">
        <v>46</v>
      </c>
      <c r="C75" s="51"/>
      <c r="D75" s="51"/>
      <c r="E75" s="51"/>
      <c r="F75" s="262"/>
      <c r="G75" s="263"/>
    </row>
    <row r="76" spans="1:7" ht="13.5">
      <c r="A76" s="70">
        <v>2010709</v>
      </c>
      <c r="B76" s="264" t="s">
        <v>85</v>
      </c>
      <c r="C76" s="51"/>
      <c r="D76" s="51"/>
      <c r="E76" s="51"/>
      <c r="F76" s="262"/>
      <c r="G76" s="263"/>
    </row>
    <row r="77" spans="1:7" ht="13.5">
      <c r="A77" s="70">
        <v>2010710</v>
      </c>
      <c r="B77" s="269" t="s">
        <v>89</v>
      </c>
      <c r="C77" s="51"/>
      <c r="D77" s="51"/>
      <c r="E77" s="51"/>
      <c r="F77" s="262"/>
      <c r="G77" s="263"/>
    </row>
    <row r="78" spans="1:7" ht="13.5">
      <c r="A78" s="70">
        <v>2010750</v>
      </c>
      <c r="B78" s="269" t="s">
        <v>53</v>
      </c>
      <c r="C78" s="51"/>
      <c r="D78" s="51"/>
      <c r="E78" s="51"/>
      <c r="F78" s="262"/>
      <c r="G78" s="263"/>
    </row>
    <row r="79" spans="1:7" ht="13.5">
      <c r="A79" s="70">
        <v>2010799</v>
      </c>
      <c r="B79" s="269" t="s">
        <v>90</v>
      </c>
      <c r="C79" s="51"/>
      <c r="D79" s="51"/>
      <c r="E79" s="51"/>
      <c r="F79" s="262"/>
      <c r="G79" s="263"/>
    </row>
    <row r="80" spans="1:7" ht="13.5">
      <c r="A80" s="70">
        <v>20108</v>
      </c>
      <c r="B80" s="269" t="s">
        <v>91</v>
      </c>
      <c r="C80" s="266">
        <f>SUM(C81:C88)</f>
        <v>4</v>
      </c>
      <c r="D80" s="265">
        <v>2</v>
      </c>
      <c r="E80" s="265">
        <f>SUM(E81:E88)</f>
        <v>0</v>
      </c>
      <c r="F80" s="262"/>
      <c r="G80" s="263"/>
    </row>
    <row r="81" spans="1:7" ht="13.5">
      <c r="A81" s="70">
        <v>2010801</v>
      </c>
      <c r="B81" s="264" t="s">
        <v>44</v>
      </c>
      <c r="C81" s="266"/>
      <c r="D81" s="51"/>
      <c r="E81" s="51"/>
      <c r="F81" s="262"/>
      <c r="G81" s="263"/>
    </row>
    <row r="82" spans="1:7" ht="13.5">
      <c r="A82" s="70">
        <v>2010802</v>
      </c>
      <c r="B82" s="264" t="s">
        <v>45</v>
      </c>
      <c r="C82" s="266"/>
      <c r="D82" s="51"/>
      <c r="E82" s="51"/>
      <c r="F82" s="262"/>
      <c r="G82" s="263"/>
    </row>
    <row r="83" spans="1:7" ht="13.5">
      <c r="A83" s="70">
        <v>2010803</v>
      </c>
      <c r="B83" s="264" t="s">
        <v>46</v>
      </c>
      <c r="C83" s="266"/>
      <c r="D83" s="51"/>
      <c r="E83" s="51"/>
      <c r="F83" s="262"/>
      <c r="G83" s="263"/>
    </row>
    <row r="84" spans="1:7" ht="13.5">
      <c r="A84" s="70">
        <v>2010804</v>
      </c>
      <c r="B84" s="273" t="s">
        <v>92</v>
      </c>
      <c r="C84" s="266"/>
      <c r="D84" s="51"/>
      <c r="E84" s="51"/>
      <c r="F84" s="262"/>
      <c r="G84" s="263"/>
    </row>
    <row r="85" spans="1:7" ht="13.5">
      <c r="A85" s="70">
        <v>2010805</v>
      </c>
      <c r="B85" s="269" t="s">
        <v>93</v>
      </c>
      <c r="C85" s="266"/>
      <c r="D85" s="51"/>
      <c r="E85" s="51"/>
      <c r="F85" s="262"/>
      <c r="G85" s="263"/>
    </row>
    <row r="86" spans="1:7" ht="13.5">
      <c r="A86" s="70">
        <v>2010806</v>
      </c>
      <c r="B86" s="269" t="s">
        <v>85</v>
      </c>
      <c r="C86" s="266"/>
      <c r="D86" s="51"/>
      <c r="E86" s="51"/>
      <c r="F86" s="262"/>
      <c r="G86" s="263"/>
    </row>
    <row r="87" spans="1:7" ht="13.5">
      <c r="A87" s="70">
        <v>2010850</v>
      </c>
      <c r="B87" s="269" t="s">
        <v>53</v>
      </c>
      <c r="C87" s="266"/>
      <c r="D87" s="51"/>
      <c r="E87" s="51"/>
      <c r="F87" s="262"/>
      <c r="G87" s="263"/>
    </row>
    <row r="88" spans="1:7" ht="13.5">
      <c r="A88" s="70">
        <v>2010899</v>
      </c>
      <c r="B88" s="271" t="s">
        <v>94</v>
      </c>
      <c r="C88" s="266">
        <v>4</v>
      </c>
      <c r="D88" s="267">
        <v>2</v>
      </c>
      <c r="E88" s="51"/>
      <c r="F88" s="262"/>
      <c r="G88" s="263"/>
    </row>
    <row r="89" spans="1:7" ht="13.5">
      <c r="A89" s="70">
        <v>20109</v>
      </c>
      <c r="B89" s="264" t="s">
        <v>95</v>
      </c>
      <c r="C89" s="265"/>
      <c r="D89" s="265"/>
      <c r="E89" s="265">
        <f>SUM(E90:E101)</f>
        <v>0</v>
      </c>
      <c r="F89" s="262"/>
      <c r="G89" s="263"/>
    </row>
    <row r="90" spans="1:7" ht="13.5">
      <c r="A90" s="70">
        <v>2010901</v>
      </c>
      <c r="B90" s="264" t="s">
        <v>44</v>
      </c>
      <c r="C90" s="51"/>
      <c r="D90" s="51"/>
      <c r="E90" s="51"/>
      <c r="F90" s="262"/>
      <c r="G90" s="263"/>
    </row>
    <row r="91" spans="1:7" ht="13.5">
      <c r="A91" s="70">
        <v>2010902</v>
      </c>
      <c r="B91" s="269" t="s">
        <v>45</v>
      </c>
      <c r="C91" s="51"/>
      <c r="D91" s="51"/>
      <c r="E91" s="51"/>
      <c r="F91" s="262"/>
      <c r="G91" s="263"/>
    </row>
    <row r="92" spans="1:7" ht="13.5">
      <c r="A92" s="70">
        <v>2010903</v>
      </c>
      <c r="B92" s="269" t="s">
        <v>46</v>
      </c>
      <c r="C92" s="51"/>
      <c r="D92" s="51"/>
      <c r="E92" s="51"/>
      <c r="F92" s="262"/>
      <c r="G92" s="263"/>
    </row>
    <row r="93" spans="1:7" ht="13.5">
      <c r="A93" s="70">
        <v>2010905</v>
      </c>
      <c r="B93" s="264" t="s">
        <v>96</v>
      </c>
      <c r="C93" s="51"/>
      <c r="D93" s="51"/>
      <c r="E93" s="51"/>
      <c r="F93" s="262"/>
      <c r="G93" s="263"/>
    </row>
    <row r="94" spans="1:7" ht="13.5">
      <c r="A94" s="70">
        <v>2010907</v>
      </c>
      <c r="B94" s="264" t="s">
        <v>97</v>
      </c>
      <c r="C94" s="51"/>
      <c r="D94" s="51"/>
      <c r="E94" s="51"/>
      <c r="F94" s="262"/>
      <c r="G94" s="263"/>
    </row>
    <row r="95" spans="1:7" ht="13.5">
      <c r="A95" s="70">
        <v>2010908</v>
      </c>
      <c r="B95" s="264" t="s">
        <v>85</v>
      </c>
      <c r="C95" s="51"/>
      <c r="D95" s="51"/>
      <c r="E95" s="51"/>
      <c r="F95" s="262"/>
      <c r="G95" s="263"/>
    </row>
    <row r="96" spans="1:7" ht="13.5">
      <c r="A96" s="70">
        <v>2010909</v>
      </c>
      <c r="B96" s="264" t="s">
        <v>98</v>
      </c>
      <c r="C96" s="51"/>
      <c r="D96" s="51"/>
      <c r="E96" s="51"/>
      <c r="F96" s="262"/>
      <c r="G96" s="263"/>
    </row>
    <row r="97" spans="1:7" ht="13.5">
      <c r="A97" s="70">
        <v>2010910</v>
      </c>
      <c r="B97" s="264" t="s">
        <v>99</v>
      </c>
      <c r="C97" s="51"/>
      <c r="D97" s="51"/>
      <c r="E97" s="51"/>
      <c r="F97" s="262"/>
      <c r="G97" s="263"/>
    </row>
    <row r="98" spans="1:7" ht="13.5">
      <c r="A98" s="70">
        <v>2010911</v>
      </c>
      <c r="B98" s="264" t="s">
        <v>100</v>
      </c>
      <c r="C98" s="51"/>
      <c r="D98" s="51"/>
      <c r="E98" s="51"/>
      <c r="F98" s="262"/>
      <c r="G98" s="263"/>
    </row>
    <row r="99" spans="1:7" ht="13.5">
      <c r="A99" s="70">
        <v>2010912</v>
      </c>
      <c r="B99" s="264" t="s">
        <v>101</v>
      </c>
      <c r="C99" s="51"/>
      <c r="D99" s="51"/>
      <c r="E99" s="51"/>
      <c r="F99" s="262"/>
      <c r="G99" s="263"/>
    </row>
    <row r="100" spans="1:7" ht="13.5">
      <c r="A100" s="70">
        <v>2010950</v>
      </c>
      <c r="B100" s="269" t="s">
        <v>53</v>
      </c>
      <c r="C100" s="51"/>
      <c r="D100" s="51"/>
      <c r="E100" s="51"/>
      <c r="F100" s="262"/>
      <c r="G100" s="263"/>
    </row>
    <row r="101" spans="1:7" ht="13.5">
      <c r="A101" s="70">
        <v>2010999</v>
      </c>
      <c r="B101" s="269" t="s">
        <v>102</v>
      </c>
      <c r="C101" s="51"/>
      <c r="D101" s="51"/>
      <c r="E101" s="51"/>
      <c r="F101" s="262"/>
      <c r="G101" s="263"/>
    </row>
    <row r="102" spans="1:7" ht="13.5">
      <c r="A102" s="70">
        <v>20111</v>
      </c>
      <c r="B102" s="274" t="s">
        <v>103</v>
      </c>
      <c r="C102" s="266">
        <f>SUM(C103:C110)</f>
        <v>89</v>
      </c>
      <c r="D102" s="265">
        <v>39</v>
      </c>
      <c r="E102" s="265">
        <f>SUM(E103:E110)</f>
        <v>118</v>
      </c>
      <c r="F102" s="262"/>
      <c r="G102" s="263"/>
    </row>
    <row r="103" spans="1:7" ht="13.5">
      <c r="A103" s="70">
        <v>2011101</v>
      </c>
      <c r="B103" s="264" t="s">
        <v>44</v>
      </c>
      <c r="C103" s="266">
        <v>85</v>
      </c>
      <c r="D103" s="267">
        <v>35</v>
      </c>
      <c r="E103" s="46">
        <v>111</v>
      </c>
      <c r="F103" s="262"/>
      <c r="G103" s="263"/>
    </row>
    <row r="104" spans="1:7" ht="13.5">
      <c r="A104" s="70">
        <v>2011102</v>
      </c>
      <c r="B104" s="264" t="s">
        <v>45</v>
      </c>
      <c r="C104" s="266"/>
      <c r="D104" s="267">
        <v>0</v>
      </c>
      <c r="E104" s="51">
        <v>7</v>
      </c>
      <c r="F104" s="262"/>
      <c r="G104" s="263"/>
    </row>
    <row r="105" spans="1:7" ht="13.5">
      <c r="A105" s="70">
        <v>2011103</v>
      </c>
      <c r="B105" s="264" t="s">
        <v>46</v>
      </c>
      <c r="C105" s="266"/>
      <c r="D105" s="267">
        <v>0</v>
      </c>
      <c r="E105" s="51"/>
      <c r="F105" s="262"/>
      <c r="G105" s="263"/>
    </row>
    <row r="106" spans="1:7" ht="13.5">
      <c r="A106" s="70">
        <v>2011104</v>
      </c>
      <c r="B106" s="269" t="s">
        <v>104</v>
      </c>
      <c r="C106" s="266"/>
      <c r="D106" s="267">
        <v>0</v>
      </c>
      <c r="E106" s="51"/>
      <c r="F106" s="262"/>
      <c r="G106" s="263"/>
    </row>
    <row r="107" spans="1:7" ht="13.5">
      <c r="A107" s="70">
        <v>2011105</v>
      </c>
      <c r="B107" s="269" t="s">
        <v>105</v>
      </c>
      <c r="C107" s="266"/>
      <c r="D107" s="267">
        <v>0</v>
      </c>
      <c r="E107" s="51"/>
      <c r="F107" s="262"/>
      <c r="G107" s="263"/>
    </row>
    <row r="108" spans="1:7" ht="13.5">
      <c r="A108" s="70">
        <v>2011106</v>
      </c>
      <c r="B108" s="269" t="s">
        <v>106</v>
      </c>
      <c r="C108" s="266"/>
      <c r="D108" s="267">
        <v>0</v>
      </c>
      <c r="E108" s="51"/>
      <c r="F108" s="262"/>
      <c r="G108" s="263"/>
    </row>
    <row r="109" spans="1:7" ht="13.5">
      <c r="A109" s="70">
        <v>2011150</v>
      </c>
      <c r="B109" s="264" t="s">
        <v>53</v>
      </c>
      <c r="C109" s="266"/>
      <c r="D109" s="267">
        <v>0</v>
      </c>
      <c r="E109" s="51"/>
      <c r="F109" s="262"/>
      <c r="G109" s="263"/>
    </row>
    <row r="110" spans="1:7" ht="13.5">
      <c r="A110" s="70">
        <v>2011199</v>
      </c>
      <c r="B110" s="264" t="s">
        <v>107</v>
      </c>
      <c r="C110" s="266">
        <v>4</v>
      </c>
      <c r="D110" s="267">
        <v>4</v>
      </c>
      <c r="E110" s="51"/>
      <c r="F110" s="262"/>
      <c r="G110" s="263"/>
    </row>
    <row r="111" spans="1:7" ht="13.5">
      <c r="A111" s="70">
        <v>20113</v>
      </c>
      <c r="B111" s="271" t="s">
        <v>108</v>
      </c>
      <c r="C111" s="266">
        <f>SUM(C112:C121)</f>
        <v>23</v>
      </c>
      <c r="D111" s="265">
        <v>1</v>
      </c>
      <c r="E111" s="265">
        <f>SUM(E112:E121)</f>
        <v>10</v>
      </c>
      <c r="F111" s="262"/>
      <c r="G111" s="263"/>
    </row>
    <row r="112" spans="1:7" ht="13.5">
      <c r="A112" s="70">
        <v>2011301</v>
      </c>
      <c r="B112" s="264" t="s">
        <v>44</v>
      </c>
      <c r="C112" s="266"/>
      <c r="D112" s="51"/>
      <c r="E112" s="51"/>
      <c r="F112" s="262"/>
      <c r="G112" s="263"/>
    </row>
    <row r="113" spans="1:7" ht="13.5">
      <c r="A113" s="70">
        <v>2011302</v>
      </c>
      <c r="B113" s="264" t="s">
        <v>45</v>
      </c>
      <c r="C113" s="266"/>
      <c r="D113" s="51"/>
      <c r="E113" s="51"/>
      <c r="F113" s="262"/>
      <c r="G113" s="263"/>
    </row>
    <row r="114" spans="1:7" ht="13.5">
      <c r="A114" s="70">
        <v>2011303</v>
      </c>
      <c r="B114" s="264" t="s">
        <v>46</v>
      </c>
      <c r="C114" s="266"/>
      <c r="D114" s="51"/>
      <c r="E114" s="51"/>
      <c r="F114" s="262"/>
      <c r="G114" s="263"/>
    </row>
    <row r="115" spans="1:7" ht="13.5">
      <c r="A115" s="70">
        <v>2011304</v>
      </c>
      <c r="B115" s="269" t="s">
        <v>109</v>
      </c>
      <c r="C115" s="266"/>
      <c r="D115" s="51"/>
      <c r="E115" s="51"/>
      <c r="F115" s="262"/>
      <c r="G115" s="263"/>
    </row>
    <row r="116" spans="1:7" ht="13.5">
      <c r="A116" s="70">
        <v>2011305</v>
      </c>
      <c r="B116" s="269" t="s">
        <v>110</v>
      </c>
      <c r="C116" s="266"/>
      <c r="D116" s="51"/>
      <c r="E116" s="51"/>
      <c r="F116" s="262"/>
      <c r="G116" s="263"/>
    </row>
    <row r="117" spans="1:7" ht="13.5">
      <c r="A117" s="70">
        <v>2011306</v>
      </c>
      <c r="B117" s="269" t="s">
        <v>111</v>
      </c>
      <c r="C117" s="266"/>
      <c r="D117" s="51"/>
      <c r="E117" s="51"/>
      <c r="F117" s="262"/>
      <c r="G117" s="263"/>
    </row>
    <row r="118" spans="1:7" ht="13.5">
      <c r="A118" s="70">
        <v>2011307</v>
      </c>
      <c r="B118" s="264" t="s">
        <v>112</v>
      </c>
      <c r="C118" s="266"/>
      <c r="D118" s="51"/>
      <c r="E118" s="51"/>
      <c r="F118" s="262"/>
      <c r="G118" s="263"/>
    </row>
    <row r="119" spans="1:7" ht="13.5">
      <c r="A119" s="70">
        <v>2011308</v>
      </c>
      <c r="B119" s="264" t="s">
        <v>113</v>
      </c>
      <c r="C119" s="266">
        <v>23</v>
      </c>
      <c r="D119" s="267">
        <v>1</v>
      </c>
      <c r="E119" s="46">
        <v>10</v>
      </c>
      <c r="F119" s="262"/>
      <c r="G119" s="263"/>
    </row>
    <row r="120" spans="1:7" ht="13.5">
      <c r="A120" s="70">
        <v>2011350</v>
      </c>
      <c r="B120" s="264" t="s">
        <v>53</v>
      </c>
      <c r="C120" s="266"/>
      <c r="D120" s="51"/>
      <c r="E120" s="51"/>
      <c r="F120" s="262"/>
      <c r="G120" s="263"/>
    </row>
    <row r="121" spans="1:7" ht="13.5">
      <c r="A121" s="70">
        <v>2011399</v>
      </c>
      <c r="B121" s="269" t="s">
        <v>114</v>
      </c>
      <c r="C121" s="266"/>
      <c r="D121" s="51"/>
      <c r="E121" s="51"/>
      <c r="F121" s="262"/>
      <c r="G121" s="263"/>
    </row>
    <row r="122" spans="1:7" ht="13.5">
      <c r="A122" s="70">
        <v>20114</v>
      </c>
      <c r="B122" s="269" t="s">
        <v>115</v>
      </c>
      <c r="C122" s="265"/>
      <c r="D122" s="265"/>
      <c r="E122" s="265">
        <f>SUM(E123:E133)</f>
        <v>0</v>
      </c>
      <c r="F122" s="262"/>
      <c r="G122" s="263"/>
    </row>
    <row r="123" spans="1:7" ht="13.5">
      <c r="A123" s="70">
        <v>2011401</v>
      </c>
      <c r="B123" s="269" t="s">
        <v>44</v>
      </c>
      <c r="C123" s="51"/>
      <c r="D123" s="51"/>
      <c r="E123" s="51"/>
      <c r="F123" s="262"/>
      <c r="G123" s="263"/>
    </row>
    <row r="124" spans="1:7" ht="13.5">
      <c r="A124" s="70">
        <v>2011402</v>
      </c>
      <c r="B124" s="271" t="s">
        <v>45</v>
      </c>
      <c r="C124" s="51"/>
      <c r="D124" s="51"/>
      <c r="E124" s="51"/>
      <c r="F124" s="262"/>
      <c r="G124" s="263"/>
    </row>
    <row r="125" spans="1:7" ht="13.5">
      <c r="A125" s="70">
        <v>2011403</v>
      </c>
      <c r="B125" s="264" t="s">
        <v>46</v>
      </c>
      <c r="C125" s="51"/>
      <c r="D125" s="51"/>
      <c r="E125" s="51"/>
      <c r="F125" s="262"/>
      <c r="G125" s="263"/>
    </row>
    <row r="126" spans="1:7" ht="13.5">
      <c r="A126" s="70">
        <v>2011404</v>
      </c>
      <c r="B126" s="264" t="s">
        <v>116</v>
      </c>
      <c r="C126" s="51"/>
      <c r="D126" s="51"/>
      <c r="E126" s="51"/>
      <c r="F126" s="262"/>
      <c r="G126" s="263"/>
    </row>
    <row r="127" spans="1:7" ht="13.5">
      <c r="A127" s="70">
        <v>2011405</v>
      </c>
      <c r="B127" s="264" t="s">
        <v>117</v>
      </c>
      <c r="C127" s="51"/>
      <c r="D127" s="51"/>
      <c r="E127" s="51"/>
      <c r="F127" s="262"/>
      <c r="G127" s="263"/>
    </row>
    <row r="128" spans="1:7" ht="13.5">
      <c r="A128" s="70">
        <v>2011408</v>
      </c>
      <c r="B128" s="269" t="s">
        <v>118</v>
      </c>
      <c r="C128" s="51"/>
      <c r="D128" s="51"/>
      <c r="E128" s="51"/>
      <c r="F128" s="262"/>
      <c r="G128" s="263"/>
    </row>
    <row r="129" spans="1:7" ht="13.5">
      <c r="A129" s="70">
        <v>2011409</v>
      </c>
      <c r="B129" s="264" t="s">
        <v>119</v>
      </c>
      <c r="C129" s="51"/>
      <c r="D129" s="51"/>
      <c r="E129" s="51"/>
      <c r="F129" s="262"/>
      <c r="G129" s="263"/>
    </row>
    <row r="130" spans="1:7" ht="13.5">
      <c r="A130" s="70">
        <v>2011410</v>
      </c>
      <c r="B130" s="264" t="s">
        <v>120</v>
      </c>
      <c r="C130" s="51"/>
      <c r="D130" s="51"/>
      <c r="E130" s="51"/>
      <c r="F130" s="262"/>
      <c r="G130" s="263"/>
    </row>
    <row r="131" spans="1:7" ht="13.5">
      <c r="A131" s="70">
        <v>2011411</v>
      </c>
      <c r="B131" s="264" t="s">
        <v>121</v>
      </c>
      <c r="C131" s="51"/>
      <c r="D131" s="51"/>
      <c r="E131" s="51"/>
      <c r="F131" s="262"/>
      <c r="G131" s="263"/>
    </row>
    <row r="132" spans="1:7" ht="13.5">
      <c r="A132" s="70">
        <v>2011450</v>
      </c>
      <c r="B132" s="264" t="s">
        <v>53</v>
      </c>
      <c r="C132" s="51"/>
      <c r="D132" s="51"/>
      <c r="E132" s="51"/>
      <c r="F132" s="262"/>
      <c r="G132" s="263"/>
    </row>
    <row r="133" spans="1:7" ht="13.5">
      <c r="A133" s="70">
        <v>2011499</v>
      </c>
      <c r="B133" s="264" t="s">
        <v>122</v>
      </c>
      <c r="C133" s="51"/>
      <c r="D133" s="51"/>
      <c r="E133" s="51"/>
      <c r="F133" s="262"/>
      <c r="G133" s="263"/>
    </row>
    <row r="134" spans="1:7" ht="13.5">
      <c r="A134" s="70">
        <v>20123</v>
      </c>
      <c r="B134" s="264" t="s">
        <v>123</v>
      </c>
      <c r="C134" s="265"/>
      <c r="D134" s="265"/>
      <c r="E134" s="265">
        <f>SUM(E135:E140)</f>
        <v>6</v>
      </c>
      <c r="F134" s="262"/>
      <c r="G134" s="263"/>
    </row>
    <row r="135" spans="1:7" ht="13.5">
      <c r="A135" s="70">
        <v>2012301</v>
      </c>
      <c r="B135" s="264" t="s">
        <v>44</v>
      </c>
      <c r="C135" s="51"/>
      <c r="D135" s="51"/>
      <c r="E135" s="51"/>
      <c r="F135" s="262"/>
      <c r="G135" s="263"/>
    </row>
    <row r="136" spans="1:7" ht="13.5">
      <c r="A136" s="70">
        <v>2012302</v>
      </c>
      <c r="B136" s="264" t="s">
        <v>45</v>
      </c>
      <c r="C136" s="51"/>
      <c r="D136" s="51"/>
      <c r="E136" s="51"/>
      <c r="F136" s="262"/>
      <c r="G136" s="263"/>
    </row>
    <row r="137" spans="1:7" ht="13.5">
      <c r="A137" s="70">
        <v>2012303</v>
      </c>
      <c r="B137" s="269" t="s">
        <v>46</v>
      </c>
      <c r="C137" s="51"/>
      <c r="D137" s="51"/>
      <c r="E137" s="51"/>
      <c r="F137" s="262"/>
      <c r="G137" s="263"/>
    </row>
    <row r="138" spans="1:7" ht="13.5">
      <c r="A138" s="70">
        <v>2012304</v>
      </c>
      <c r="B138" s="269" t="s">
        <v>124</v>
      </c>
      <c r="C138" s="51"/>
      <c r="D138" s="51"/>
      <c r="E138" s="51"/>
      <c r="F138" s="262"/>
      <c r="G138" s="263"/>
    </row>
    <row r="139" spans="1:7" ht="13.5">
      <c r="A139" s="70">
        <v>2012350</v>
      </c>
      <c r="B139" s="269" t="s">
        <v>53</v>
      </c>
      <c r="C139" s="51"/>
      <c r="D139" s="51"/>
      <c r="E139" s="51"/>
      <c r="F139" s="262"/>
      <c r="G139" s="263"/>
    </row>
    <row r="140" spans="1:7" ht="13.5">
      <c r="A140" s="70">
        <v>2012399</v>
      </c>
      <c r="B140" s="271" t="s">
        <v>125</v>
      </c>
      <c r="C140" s="51"/>
      <c r="D140" s="51"/>
      <c r="E140" s="46">
        <v>6</v>
      </c>
      <c r="F140" s="262"/>
      <c r="G140" s="263"/>
    </row>
    <row r="141" spans="1:7" ht="13.5">
      <c r="A141" s="70">
        <v>20125</v>
      </c>
      <c r="B141" s="264" t="s">
        <v>126</v>
      </c>
      <c r="C141" s="265"/>
      <c r="D141" s="265"/>
      <c r="E141" s="265">
        <f>SUM(E142:E148)</f>
        <v>0</v>
      </c>
      <c r="F141" s="262"/>
      <c r="G141" s="263"/>
    </row>
    <row r="142" spans="1:7" ht="13.5">
      <c r="A142" s="70">
        <v>2012501</v>
      </c>
      <c r="B142" s="264" t="s">
        <v>44</v>
      </c>
      <c r="C142" s="51"/>
      <c r="D142" s="51"/>
      <c r="E142" s="51"/>
      <c r="F142" s="262"/>
      <c r="G142" s="263"/>
    </row>
    <row r="143" spans="1:7" ht="13.5">
      <c r="A143" s="70">
        <v>2012502</v>
      </c>
      <c r="B143" s="269" t="s">
        <v>45</v>
      </c>
      <c r="C143" s="51"/>
      <c r="D143" s="51"/>
      <c r="E143" s="51"/>
      <c r="F143" s="262"/>
      <c r="G143" s="263"/>
    </row>
    <row r="144" spans="1:7" ht="13.5">
      <c r="A144" s="70">
        <v>2012503</v>
      </c>
      <c r="B144" s="269" t="s">
        <v>46</v>
      </c>
      <c r="C144" s="51"/>
      <c r="D144" s="51"/>
      <c r="E144" s="51"/>
      <c r="F144" s="262"/>
      <c r="G144" s="263"/>
    </row>
    <row r="145" spans="1:7" ht="13.5">
      <c r="A145" s="70">
        <v>2012504</v>
      </c>
      <c r="B145" s="269" t="s">
        <v>127</v>
      </c>
      <c r="C145" s="51"/>
      <c r="D145" s="51"/>
      <c r="E145" s="51"/>
      <c r="F145" s="262"/>
      <c r="G145" s="263"/>
    </row>
    <row r="146" spans="1:7" ht="13.5">
      <c r="A146" s="70">
        <v>2012505</v>
      </c>
      <c r="B146" s="271" t="s">
        <v>128</v>
      </c>
      <c r="C146" s="51"/>
      <c r="D146" s="51"/>
      <c r="E146" s="51"/>
      <c r="F146" s="262"/>
      <c r="G146" s="263"/>
    </row>
    <row r="147" spans="1:7" ht="13.5">
      <c r="A147" s="70">
        <v>2012550</v>
      </c>
      <c r="B147" s="264" t="s">
        <v>53</v>
      </c>
      <c r="C147" s="51"/>
      <c r="D147" s="51"/>
      <c r="E147" s="51"/>
      <c r="F147" s="262"/>
      <c r="G147" s="263"/>
    </row>
    <row r="148" spans="1:7" ht="13.5">
      <c r="A148" s="70">
        <v>2012599</v>
      </c>
      <c r="B148" s="264" t="s">
        <v>129</v>
      </c>
      <c r="C148" s="51"/>
      <c r="D148" s="51"/>
      <c r="E148" s="51"/>
      <c r="F148" s="262"/>
      <c r="G148" s="263"/>
    </row>
    <row r="149" spans="1:7" ht="13.5">
      <c r="A149" s="70">
        <v>20126</v>
      </c>
      <c r="B149" s="269" t="s">
        <v>130</v>
      </c>
      <c r="C149" s="265"/>
      <c r="D149" s="265"/>
      <c r="E149" s="265">
        <f>SUM(E150:E154)</f>
        <v>0</v>
      </c>
      <c r="F149" s="262"/>
      <c r="G149" s="263"/>
    </row>
    <row r="150" spans="1:7" ht="13.5">
      <c r="A150" s="70">
        <v>2012601</v>
      </c>
      <c r="B150" s="269" t="s">
        <v>44</v>
      </c>
      <c r="C150" s="51"/>
      <c r="D150" s="51"/>
      <c r="E150" s="51"/>
      <c r="F150" s="262"/>
      <c r="G150" s="263"/>
    </row>
    <row r="151" spans="1:7" ht="13.5">
      <c r="A151" s="70">
        <v>2012602</v>
      </c>
      <c r="B151" s="269" t="s">
        <v>45</v>
      </c>
      <c r="C151" s="51"/>
      <c r="D151" s="51"/>
      <c r="E151" s="51"/>
      <c r="F151" s="262"/>
      <c r="G151" s="263"/>
    </row>
    <row r="152" spans="1:7" ht="13.5">
      <c r="A152" s="70">
        <v>2012603</v>
      </c>
      <c r="B152" s="264" t="s">
        <v>46</v>
      </c>
      <c r="C152" s="51"/>
      <c r="D152" s="51"/>
      <c r="E152" s="51"/>
      <c r="F152" s="262"/>
      <c r="G152" s="263"/>
    </row>
    <row r="153" spans="1:7" ht="13.5">
      <c r="A153" s="70">
        <v>2012604</v>
      </c>
      <c r="B153" s="272" t="s">
        <v>131</v>
      </c>
      <c r="C153" s="51"/>
      <c r="D153" s="51"/>
      <c r="E153" s="51"/>
      <c r="F153" s="262"/>
      <c r="G153" s="263"/>
    </row>
    <row r="154" spans="1:7" ht="13.5">
      <c r="A154" s="70">
        <v>2012699</v>
      </c>
      <c r="B154" s="264" t="s">
        <v>132</v>
      </c>
      <c r="C154" s="51"/>
      <c r="D154" s="51"/>
      <c r="E154" s="51"/>
      <c r="F154" s="262"/>
      <c r="G154" s="263"/>
    </row>
    <row r="155" spans="1:7" ht="13.5">
      <c r="A155" s="70">
        <v>20128</v>
      </c>
      <c r="B155" s="269" t="s">
        <v>133</v>
      </c>
      <c r="C155" s="265"/>
      <c r="D155" s="265"/>
      <c r="E155" s="265">
        <f>SUM(E156:E161)</f>
        <v>0</v>
      </c>
      <c r="F155" s="262"/>
      <c r="G155" s="263"/>
    </row>
    <row r="156" spans="1:7" ht="13.5">
      <c r="A156" s="70">
        <v>2012801</v>
      </c>
      <c r="B156" s="269" t="s">
        <v>44</v>
      </c>
      <c r="C156" s="51"/>
      <c r="D156" s="51"/>
      <c r="E156" s="51"/>
      <c r="F156" s="262"/>
      <c r="G156" s="263"/>
    </row>
    <row r="157" spans="1:7" ht="13.5">
      <c r="A157" s="70">
        <v>2012802</v>
      </c>
      <c r="B157" s="269" t="s">
        <v>45</v>
      </c>
      <c r="C157" s="51"/>
      <c r="D157" s="51"/>
      <c r="E157" s="51"/>
      <c r="F157" s="262"/>
      <c r="G157" s="263"/>
    </row>
    <row r="158" spans="1:7" ht="13.5">
      <c r="A158" s="70">
        <v>2012803</v>
      </c>
      <c r="B158" s="271" t="s">
        <v>46</v>
      </c>
      <c r="C158" s="51"/>
      <c r="D158" s="51"/>
      <c r="E158" s="51"/>
      <c r="F158" s="262"/>
      <c r="G158" s="263"/>
    </row>
    <row r="159" spans="1:7" ht="13.5">
      <c r="A159" s="70">
        <v>2012804</v>
      </c>
      <c r="B159" s="264" t="s">
        <v>58</v>
      </c>
      <c r="C159" s="51"/>
      <c r="D159" s="51"/>
      <c r="E159" s="51"/>
      <c r="F159" s="262"/>
      <c r="G159" s="263"/>
    </row>
    <row r="160" spans="1:7" ht="13.5">
      <c r="A160" s="70">
        <v>2012850</v>
      </c>
      <c r="B160" s="264" t="s">
        <v>53</v>
      </c>
      <c r="C160" s="51"/>
      <c r="D160" s="51"/>
      <c r="E160" s="51"/>
      <c r="F160" s="262"/>
      <c r="G160" s="263"/>
    </row>
    <row r="161" spans="1:7" ht="13.5">
      <c r="A161" s="70">
        <v>2012899</v>
      </c>
      <c r="B161" s="264" t="s">
        <v>134</v>
      </c>
      <c r="C161" s="51"/>
      <c r="D161" s="51"/>
      <c r="E161" s="51"/>
      <c r="F161" s="262"/>
      <c r="G161" s="263"/>
    </row>
    <row r="162" spans="1:7" ht="13.5">
      <c r="A162" s="70">
        <v>20129</v>
      </c>
      <c r="B162" s="269" t="s">
        <v>135</v>
      </c>
      <c r="C162" s="265"/>
      <c r="D162" s="265"/>
      <c r="E162" s="265">
        <f>SUM(E163:E168)</f>
        <v>0</v>
      </c>
      <c r="F162" s="262"/>
      <c r="G162" s="263"/>
    </row>
    <row r="163" spans="1:7" ht="13.5">
      <c r="A163" s="70">
        <v>2012901</v>
      </c>
      <c r="B163" s="269" t="s">
        <v>44</v>
      </c>
      <c r="C163" s="51"/>
      <c r="D163" s="51"/>
      <c r="E163" s="51"/>
      <c r="F163" s="262"/>
      <c r="G163" s="263"/>
    </row>
    <row r="164" spans="1:7" ht="13.5">
      <c r="A164" s="70">
        <v>2012902</v>
      </c>
      <c r="B164" s="269" t="s">
        <v>45</v>
      </c>
      <c r="C164" s="51"/>
      <c r="D164" s="51"/>
      <c r="E164" s="51"/>
      <c r="F164" s="262"/>
      <c r="G164" s="263"/>
    </row>
    <row r="165" spans="1:7" ht="13.5">
      <c r="A165" s="70">
        <v>2012903</v>
      </c>
      <c r="B165" s="264" t="s">
        <v>46</v>
      </c>
      <c r="C165" s="51"/>
      <c r="D165" s="51"/>
      <c r="E165" s="51"/>
      <c r="F165" s="262"/>
      <c r="G165" s="263"/>
    </row>
    <row r="166" spans="1:7" ht="13.5">
      <c r="A166" s="70">
        <v>2012906</v>
      </c>
      <c r="B166" s="264" t="s">
        <v>136</v>
      </c>
      <c r="C166" s="51"/>
      <c r="D166" s="51"/>
      <c r="E166" s="51"/>
      <c r="F166" s="262"/>
      <c r="G166" s="263"/>
    </row>
    <row r="167" spans="1:7" ht="13.5">
      <c r="A167" s="70">
        <v>2012950</v>
      </c>
      <c r="B167" s="269" t="s">
        <v>53</v>
      </c>
      <c r="C167" s="51"/>
      <c r="D167" s="51"/>
      <c r="E167" s="51"/>
      <c r="F167" s="262"/>
      <c r="G167" s="263"/>
    </row>
    <row r="168" spans="1:7" ht="13.5">
      <c r="A168" s="70">
        <v>2012999</v>
      </c>
      <c r="B168" s="269" t="s">
        <v>137</v>
      </c>
      <c r="C168" s="51"/>
      <c r="D168" s="51"/>
      <c r="E168" s="51"/>
      <c r="F168" s="262"/>
      <c r="G168" s="263"/>
    </row>
    <row r="169" spans="1:7" ht="13.5">
      <c r="A169" s="70">
        <v>20131</v>
      </c>
      <c r="B169" s="269" t="s">
        <v>138</v>
      </c>
      <c r="C169" s="265"/>
      <c r="D169" s="265"/>
      <c r="E169" s="265">
        <f>SUM(E170:E175)</f>
        <v>0</v>
      </c>
      <c r="F169" s="262"/>
      <c r="G169" s="263"/>
    </row>
    <row r="170" spans="1:7" ht="13.5">
      <c r="A170" s="70">
        <v>2013101</v>
      </c>
      <c r="B170" s="269" t="s">
        <v>44</v>
      </c>
      <c r="C170" s="51"/>
      <c r="D170" s="51"/>
      <c r="E170" s="51"/>
      <c r="F170" s="262"/>
      <c r="G170" s="263"/>
    </row>
    <row r="171" spans="1:7" ht="13.5">
      <c r="A171" s="70">
        <v>2013102</v>
      </c>
      <c r="B171" s="264" t="s">
        <v>45</v>
      </c>
      <c r="C171" s="51"/>
      <c r="D171" s="51"/>
      <c r="E171" s="51"/>
      <c r="F171" s="262"/>
      <c r="G171" s="263"/>
    </row>
    <row r="172" spans="1:7" ht="13.5">
      <c r="A172" s="70">
        <v>2013103</v>
      </c>
      <c r="B172" s="264" t="s">
        <v>46</v>
      </c>
      <c r="C172" s="51"/>
      <c r="D172" s="51"/>
      <c r="E172" s="51"/>
      <c r="F172" s="262"/>
      <c r="G172" s="263"/>
    </row>
    <row r="173" spans="1:7" ht="13.5">
      <c r="A173" s="70">
        <v>2013105</v>
      </c>
      <c r="B173" s="264" t="s">
        <v>139</v>
      </c>
      <c r="C173" s="51"/>
      <c r="D173" s="51"/>
      <c r="E173" s="51"/>
      <c r="F173" s="262"/>
      <c r="G173" s="263"/>
    </row>
    <row r="174" spans="1:7" ht="13.5">
      <c r="A174" s="70">
        <v>2013150</v>
      </c>
      <c r="B174" s="269" t="s">
        <v>53</v>
      </c>
      <c r="C174" s="51"/>
      <c r="D174" s="51"/>
      <c r="E174" s="51"/>
      <c r="F174" s="262"/>
      <c r="G174" s="263"/>
    </row>
    <row r="175" spans="1:7" ht="13.5">
      <c r="A175" s="70">
        <v>2013199</v>
      </c>
      <c r="B175" s="269" t="s">
        <v>140</v>
      </c>
      <c r="C175" s="51"/>
      <c r="D175" s="51"/>
      <c r="E175" s="51"/>
      <c r="F175" s="262"/>
      <c r="G175" s="263"/>
    </row>
    <row r="176" spans="1:7" ht="13.5">
      <c r="A176" s="70">
        <v>20132</v>
      </c>
      <c r="B176" s="269" t="s">
        <v>141</v>
      </c>
      <c r="C176" s="266">
        <f>SUM(C177:C182)</f>
        <v>207</v>
      </c>
      <c r="D176" s="265">
        <v>140</v>
      </c>
      <c r="E176" s="265">
        <f>SUM(E177:E182)</f>
        <v>254</v>
      </c>
      <c r="F176" s="262"/>
      <c r="G176" s="263"/>
    </row>
    <row r="177" spans="1:7" ht="13.5">
      <c r="A177" s="70">
        <v>2013201</v>
      </c>
      <c r="B177" s="264" t="s">
        <v>44</v>
      </c>
      <c r="C177" s="266">
        <v>207</v>
      </c>
      <c r="D177" s="267">
        <v>140</v>
      </c>
      <c r="E177" s="46">
        <v>89</v>
      </c>
      <c r="F177" s="262"/>
      <c r="G177" s="263"/>
    </row>
    <row r="178" spans="1:7" ht="13.5">
      <c r="A178" s="70">
        <v>2013202</v>
      </c>
      <c r="B178" s="264" t="s">
        <v>45</v>
      </c>
      <c r="C178" s="266"/>
      <c r="D178" s="51"/>
      <c r="E178" s="46">
        <v>120</v>
      </c>
      <c r="F178" s="262"/>
      <c r="G178" s="263"/>
    </row>
    <row r="179" spans="1:7" ht="13.5">
      <c r="A179" s="70">
        <v>2013203</v>
      </c>
      <c r="B179" s="264" t="s">
        <v>46</v>
      </c>
      <c r="C179" s="266"/>
      <c r="D179" s="51"/>
      <c r="E179" s="51"/>
      <c r="F179" s="262"/>
      <c r="G179" s="263"/>
    </row>
    <row r="180" spans="1:7" ht="13.5">
      <c r="A180" s="70">
        <v>2013204</v>
      </c>
      <c r="B180" s="264" t="s">
        <v>142</v>
      </c>
      <c r="C180" s="266"/>
      <c r="D180" s="51"/>
      <c r="E180" s="51"/>
      <c r="F180" s="262"/>
      <c r="G180" s="263"/>
    </row>
    <row r="181" spans="1:7" ht="13.5">
      <c r="A181" s="70">
        <v>2013250</v>
      </c>
      <c r="B181" s="264" t="s">
        <v>53</v>
      </c>
      <c r="C181" s="266"/>
      <c r="D181" s="51"/>
      <c r="E181" s="51"/>
      <c r="F181" s="262"/>
      <c r="G181" s="263"/>
    </row>
    <row r="182" spans="1:7" ht="13.5">
      <c r="A182" s="70">
        <v>2013299</v>
      </c>
      <c r="B182" s="269" t="s">
        <v>143</v>
      </c>
      <c r="C182" s="266"/>
      <c r="D182" s="51"/>
      <c r="E182" s="46">
        <v>45</v>
      </c>
      <c r="F182" s="262"/>
      <c r="G182" s="263"/>
    </row>
    <row r="183" spans="1:7" ht="13.5">
      <c r="A183" s="70">
        <v>20133</v>
      </c>
      <c r="B183" s="269" t="s">
        <v>144</v>
      </c>
      <c r="C183" s="265"/>
      <c r="D183" s="265"/>
      <c r="E183" s="265">
        <f>SUM(E184:E189)</f>
        <v>54</v>
      </c>
      <c r="F183" s="262"/>
      <c r="G183" s="263"/>
    </row>
    <row r="184" spans="1:7" ht="13.5">
      <c r="A184" s="70">
        <v>2013301</v>
      </c>
      <c r="B184" s="271" t="s">
        <v>44</v>
      </c>
      <c r="C184" s="51"/>
      <c r="D184" s="51"/>
      <c r="E184" s="46">
        <v>54</v>
      </c>
      <c r="F184" s="262"/>
      <c r="G184" s="263"/>
    </row>
    <row r="185" spans="1:7" ht="13.5">
      <c r="A185" s="70">
        <v>2013302</v>
      </c>
      <c r="B185" s="264" t="s">
        <v>45</v>
      </c>
      <c r="C185" s="51"/>
      <c r="D185" s="51"/>
      <c r="E185" s="51"/>
      <c r="F185" s="262"/>
      <c r="G185" s="263"/>
    </row>
    <row r="186" spans="1:7" ht="13.5">
      <c r="A186" s="70">
        <v>2013303</v>
      </c>
      <c r="B186" s="264" t="s">
        <v>46</v>
      </c>
      <c r="C186" s="51"/>
      <c r="D186" s="51"/>
      <c r="E186" s="51"/>
      <c r="F186" s="262"/>
      <c r="G186" s="263"/>
    </row>
    <row r="187" spans="1:7" ht="13.5">
      <c r="A187" s="70">
        <v>2013304</v>
      </c>
      <c r="B187" s="264" t="s">
        <v>145</v>
      </c>
      <c r="C187" s="51"/>
      <c r="D187" s="51"/>
      <c r="E187" s="51"/>
      <c r="F187" s="262"/>
      <c r="G187" s="263"/>
    </row>
    <row r="188" spans="1:7" ht="13.5">
      <c r="A188" s="70">
        <v>2013350</v>
      </c>
      <c r="B188" s="264" t="s">
        <v>53</v>
      </c>
      <c r="C188" s="51"/>
      <c r="D188" s="51"/>
      <c r="E188" s="51"/>
      <c r="F188" s="262"/>
      <c r="G188" s="263"/>
    </row>
    <row r="189" spans="1:7" ht="13.5">
      <c r="A189" s="70">
        <v>2013399</v>
      </c>
      <c r="B189" s="269" t="s">
        <v>146</v>
      </c>
      <c r="C189" s="51"/>
      <c r="D189" s="51"/>
      <c r="E189" s="51"/>
      <c r="F189" s="262"/>
      <c r="G189" s="263"/>
    </row>
    <row r="190" spans="1:7" ht="13.5">
      <c r="A190" s="70">
        <v>20134</v>
      </c>
      <c r="B190" s="269" t="s">
        <v>147</v>
      </c>
      <c r="C190" s="265"/>
      <c r="D190" s="265"/>
      <c r="E190" s="265">
        <f>SUM(E191:E197)</f>
        <v>0</v>
      </c>
      <c r="F190" s="262"/>
      <c r="G190" s="263"/>
    </row>
    <row r="191" spans="1:7" ht="13.5">
      <c r="A191" s="70">
        <v>2013401</v>
      </c>
      <c r="B191" s="269" t="s">
        <v>44</v>
      </c>
      <c r="C191" s="51"/>
      <c r="D191" s="51"/>
      <c r="E191" s="51"/>
      <c r="F191" s="262"/>
      <c r="G191" s="263"/>
    </row>
    <row r="192" spans="1:7" ht="13.5">
      <c r="A192" s="70">
        <v>2013402</v>
      </c>
      <c r="B192" s="264" t="s">
        <v>45</v>
      </c>
      <c r="C192" s="51"/>
      <c r="D192" s="51"/>
      <c r="E192" s="51"/>
      <c r="F192" s="262"/>
      <c r="G192" s="263"/>
    </row>
    <row r="193" spans="1:7" ht="13.5">
      <c r="A193" s="70">
        <v>2013403</v>
      </c>
      <c r="B193" s="264" t="s">
        <v>46</v>
      </c>
      <c r="C193" s="51"/>
      <c r="D193" s="51"/>
      <c r="E193" s="51"/>
      <c r="F193" s="262"/>
      <c r="G193" s="263"/>
    </row>
    <row r="194" spans="1:7" ht="13.5">
      <c r="A194" s="70">
        <v>2013404</v>
      </c>
      <c r="B194" s="264" t="s">
        <v>148</v>
      </c>
      <c r="C194" s="51"/>
      <c r="D194" s="51"/>
      <c r="E194" s="51"/>
      <c r="F194" s="262"/>
      <c r="G194" s="263"/>
    </row>
    <row r="195" spans="1:7" ht="13.5">
      <c r="A195" s="70">
        <v>2013405</v>
      </c>
      <c r="B195" s="264" t="s">
        <v>149</v>
      </c>
      <c r="C195" s="51"/>
      <c r="D195" s="51"/>
      <c r="E195" s="51"/>
      <c r="F195" s="262"/>
      <c r="G195" s="263"/>
    </row>
    <row r="196" spans="1:7" ht="13.5">
      <c r="A196" s="70">
        <v>2013450</v>
      </c>
      <c r="B196" s="264" t="s">
        <v>53</v>
      </c>
      <c r="C196" s="51"/>
      <c r="D196" s="51"/>
      <c r="E196" s="51"/>
      <c r="F196" s="262"/>
      <c r="G196" s="263"/>
    </row>
    <row r="197" spans="1:7" ht="13.5">
      <c r="A197" s="70">
        <v>2013499</v>
      </c>
      <c r="B197" s="269" t="s">
        <v>150</v>
      </c>
      <c r="C197" s="51"/>
      <c r="D197" s="51"/>
      <c r="E197" s="51"/>
      <c r="F197" s="262"/>
      <c r="G197" s="263"/>
    </row>
    <row r="198" spans="1:7" ht="13.5">
      <c r="A198" s="70">
        <v>20135</v>
      </c>
      <c r="B198" s="269" t="s">
        <v>151</v>
      </c>
      <c r="C198" s="275"/>
      <c r="D198" s="275"/>
      <c r="E198" s="275">
        <f>SUM(E199:E203)</f>
        <v>0</v>
      </c>
      <c r="F198" s="262"/>
      <c r="G198" s="263"/>
    </row>
    <row r="199" spans="1:7" ht="13.5">
      <c r="A199" s="70">
        <v>2013501</v>
      </c>
      <c r="B199" s="269" t="s">
        <v>44</v>
      </c>
      <c r="C199" s="51"/>
      <c r="D199" s="51"/>
      <c r="E199" s="51"/>
      <c r="F199" s="262"/>
      <c r="G199" s="263"/>
    </row>
    <row r="200" spans="1:7" ht="13.5">
      <c r="A200" s="70">
        <v>2013502</v>
      </c>
      <c r="B200" s="271" t="s">
        <v>45</v>
      </c>
      <c r="C200" s="51"/>
      <c r="D200" s="51"/>
      <c r="E200" s="51"/>
      <c r="F200" s="262"/>
      <c r="G200" s="263"/>
    </row>
    <row r="201" spans="1:7" ht="13.5">
      <c r="A201" s="70">
        <v>2013503</v>
      </c>
      <c r="B201" s="264" t="s">
        <v>46</v>
      </c>
      <c r="C201" s="51"/>
      <c r="D201" s="51"/>
      <c r="E201" s="51"/>
      <c r="F201" s="262"/>
      <c r="G201" s="263"/>
    </row>
    <row r="202" spans="1:7" ht="13.5">
      <c r="A202" s="70">
        <v>2013550</v>
      </c>
      <c r="B202" s="264" t="s">
        <v>53</v>
      </c>
      <c r="C202" s="51"/>
      <c r="D202" s="51"/>
      <c r="E202" s="51"/>
      <c r="F202" s="262"/>
      <c r="G202" s="263"/>
    </row>
    <row r="203" spans="1:7" ht="13.5">
      <c r="A203" s="70">
        <v>2013599</v>
      </c>
      <c r="B203" s="264" t="s">
        <v>152</v>
      </c>
      <c r="C203" s="51"/>
      <c r="D203" s="51"/>
      <c r="E203" s="51"/>
      <c r="F203" s="262"/>
      <c r="G203" s="263"/>
    </row>
    <row r="204" spans="1:7" ht="13.5">
      <c r="A204" s="70">
        <v>20136</v>
      </c>
      <c r="B204" s="269" t="s">
        <v>153</v>
      </c>
      <c r="C204" s="276"/>
      <c r="D204" s="276"/>
      <c r="E204" s="276">
        <f>SUM(E205:E209)</f>
        <v>0</v>
      </c>
      <c r="F204" s="262"/>
      <c r="G204" s="263"/>
    </row>
    <row r="205" spans="1:7" ht="13.5">
      <c r="A205" s="70">
        <v>2013601</v>
      </c>
      <c r="B205" s="269" t="s">
        <v>44</v>
      </c>
      <c r="C205" s="51"/>
      <c r="D205" s="51"/>
      <c r="E205" s="51"/>
      <c r="F205" s="262"/>
      <c r="G205" s="263"/>
    </row>
    <row r="206" spans="1:7" ht="13.5">
      <c r="A206" s="70">
        <v>2013602</v>
      </c>
      <c r="B206" s="269" t="s">
        <v>45</v>
      </c>
      <c r="C206" s="51"/>
      <c r="D206" s="51"/>
      <c r="E206" s="51"/>
      <c r="F206" s="262"/>
      <c r="G206" s="263"/>
    </row>
    <row r="207" spans="1:7" ht="13.5">
      <c r="A207" s="70">
        <v>2013603</v>
      </c>
      <c r="B207" s="264" t="s">
        <v>46</v>
      </c>
      <c r="C207" s="51"/>
      <c r="D207" s="51"/>
      <c r="E207" s="51"/>
      <c r="F207" s="262"/>
      <c r="G207" s="263"/>
    </row>
    <row r="208" spans="1:7" ht="13.5">
      <c r="A208" s="70">
        <v>2013650</v>
      </c>
      <c r="B208" s="264" t="s">
        <v>53</v>
      </c>
      <c r="C208" s="51"/>
      <c r="D208" s="51"/>
      <c r="E208" s="51"/>
      <c r="F208" s="262"/>
      <c r="G208" s="263"/>
    </row>
    <row r="209" spans="1:7" ht="13.5">
      <c r="A209" s="70">
        <v>2013699</v>
      </c>
      <c r="B209" s="264" t="s">
        <v>154</v>
      </c>
      <c r="C209" s="51"/>
      <c r="D209" s="51"/>
      <c r="E209" s="51"/>
      <c r="F209" s="262"/>
      <c r="G209" s="263"/>
    </row>
    <row r="210" spans="1:7" ht="13.5">
      <c r="A210" s="70">
        <v>20137</v>
      </c>
      <c r="B210" s="264" t="s">
        <v>155</v>
      </c>
      <c r="C210" s="277"/>
      <c r="D210" s="277"/>
      <c r="E210" s="277">
        <f>SUM(E211:E216)</f>
        <v>0</v>
      </c>
      <c r="F210" s="262"/>
      <c r="G210" s="263"/>
    </row>
    <row r="211" spans="1:7" ht="13.5">
      <c r="A211" s="70">
        <v>2013701</v>
      </c>
      <c r="B211" s="264" t="s">
        <v>44</v>
      </c>
      <c r="C211" s="51"/>
      <c r="D211" s="51"/>
      <c r="E211" s="51"/>
      <c r="F211" s="262"/>
      <c r="G211" s="263"/>
    </row>
    <row r="212" spans="1:7" ht="13.5">
      <c r="A212" s="70">
        <v>2013702</v>
      </c>
      <c r="B212" s="264" t="s">
        <v>45</v>
      </c>
      <c r="C212" s="51"/>
      <c r="D212" s="51"/>
      <c r="E212" s="51"/>
      <c r="F212" s="262"/>
      <c r="G212" s="263"/>
    </row>
    <row r="213" spans="1:7" ht="13.5">
      <c r="A213" s="70">
        <v>2013703</v>
      </c>
      <c r="B213" s="264" t="s">
        <v>46</v>
      </c>
      <c r="C213" s="51"/>
      <c r="D213" s="51"/>
      <c r="E213" s="51"/>
      <c r="F213" s="262"/>
      <c r="G213" s="263"/>
    </row>
    <row r="214" spans="1:7" ht="13.5">
      <c r="A214" s="70">
        <v>2013704</v>
      </c>
      <c r="B214" s="264" t="s">
        <v>156</v>
      </c>
      <c r="C214" s="51"/>
      <c r="D214" s="51"/>
      <c r="E214" s="51"/>
      <c r="F214" s="262"/>
      <c r="G214" s="263"/>
    </row>
    <row r="215" spans="1:7" ht="13.5">
      <c r="A215" s="70">
        <v>2013750</v>
      </c>
      <c r="B215" s="264" t="s">
        <v>53</v>
      </c>
      <c r="C215" s="51"/>
      <c r="D215" s="51"/>
      <c r="E215" s="51"/>
      <c r="F215" s="262"/>
      <c r="G215" s="263"/>
    </row>
    <row r="216" spans="1:7" ht="13.5">
      <c r="A216" s="70">
        <v>2013799</v>
      </c>
      <c r="B216" s="264" t="s">
        <v>157</v>
      </c>
      <c r="C216" s="51"/>
      <c r="D216" s="51"/>
      <c r="E216" s="51"/>
      <c r="F216" s="262"/>
      <c r="G216" s="263"/>
    </row>
    <row r="217" spans="1:7" ht="13.5">
      <c r="A217" s="70">
        <v>20138</v>
      </c>
      <c r="B217" s="264" t="s">
        <v>158</v>
      </c>
      <c r="C217" s="276"/>
      <c r="D217" s="276"/>
      <c r="E217" s="276">
        <f>SUM(E218:E231)</f>
        <v>0</v>
      </c>
      <c r="F217" s="262"/>
      <c r="G217" s="263"/>
    </row>
    <row r="218" spans="1:7" ht="13.5">
      <c r="A218" s="70">
        <v>2013801</v>
      </c>
      <c r="B218" s="264" t="s">
        <v>44</v>
      </c>
      <c r="C218" s="51"/>
      <c r="D218" s="51"/>
      <c r="E218" s="51"/>
      <c r="F218" s="262"/>
      <c r="G218" s="263"/>
    </row>
    <row r="219" spans="1:7" ht="13.5">
      <c r="A219" s="70">
        <v>2013802</v>
      </c>
      <c r="B219" s="264" t="s">
        <v>45</v>
      </c>
      <c r="C219" s="51"/>
      <c r="D219" s="51"/>
      <c r="E219" s="51"/>
      <c r="F219" s="262"/>
      <c r="G219" s="263"/>
    </row>
    <row r="220" spans="1:7" ht="13.5">
      <c r="A220" s="70">
        <v>2013803</v>
      </c>
      <c r="B220" s="264" t="s">
        <v>46</v>
      </c>
      <c r="C220" s="51"/>
      <c r="D220" s="51"/>
      <c r="E220" s="51"/>
      <c r="F220" s="262"/>
      <c r="G220" s="263"/>
    </row>
    <row r="221" spans="1:7" ht="13.5">
      <c r="A221" s="70">
        <v>2013804</v>
      </c>
      <c r="B221" s="264" t="s">
        <v>159</v>
      </c>
      <c r="C221" s="51"/>
      <c r="D221" s="51"/>
      <c r="E221" s="51"/>
      <c r="F221" s="262"/>
      <c r="G221" s="263"/>
    </row>
    <row r="222" spans="1:7" ht="13.5">
      <c r="A222" s="70">
        <v>2013805</v>
      </c>
      <c r="B222" s="264" t="s">
        <v>160</v>
      </c>
      <c r="C222" s="51"/>
      <c r="D222" s="51"/>
      <c r="E222" s="51"/>
      <c r="F222" s="262"/>
      <c r="G222" s="263"/>
    </row>
    <row r="223" spans="1:7" ht="13.5">
      <c r="A223" s="70">
        <v>2013808</v>
      </c>
      <c r="B223" s="264" t="s">
        <v>85</v>
      </c>
      <c r="C223" s="51"/>
      <c r="D223" s="51"/>
      <c r="E223" s="51"/>
      <c r="F223" s="262"/>
      <c r="G223" s="263"/>
    </row>
    <row r="224" spans="1:7" ht="13.5">
      <c r="A224" s="70">
        <v>2013810</v>
      </c>
      <c r="B224" s="264" t="s">
        <v>161</v>
      </c>
      <c r="C224" s="51"/>
      <c r="D224" s="51"/>
      <c r="E224" s="51"/>
      <c r="F224" s="262"/>
      <c r="G224" s="263"/>
    </row>
    <row r="225" spans="1:7" ht="13.5">
      <c r="A225" s="70">
        <v>2013812</v>
      </c>
      <c r="B225" s="264" t="s">
        <v>162</v>
      </c>
      <c r="C225" s="51"/>
      <c r="D225" s="51"/>
      <c r="E225" s="51"/>
      <c r="F225" s="262"/>
      <c r="G225" s="263"/>
    </row>
    <row r="226" spans="1:7" ht="13.5">
      <c r="A226" s="70">
        <v>2013813</v>
      </c>
      <c r="B226" s="264" t="s">
        <v>163</v>
      </c>
      <c r="C226" s="51"/>
      <c r="D226" s="51"/>
      <c r="E226" s="51"/>
      <c r="F226" s="262"/>
      <c r="G226" s="263"/>
    </row>
    <row r="227" spans="1:7" ht="13.5">
      <c r="A227" s="70">
        <v>2013814</v>
      </c>
      <c r="B227" s="264" t="s">
        <v>164</v>
      </c>
      <c r="C227" s="51"/>
      <c r="D227" s="51"/>
      <c r="E227" s="51"/>
      <c r="F227" s="262"/>
      <c r="G227" s="263"/>
    </row>
    <row r="228" spans="1:7" ht="13.5">
      <c r="A228" s="70">
        <v>2013815</v>
      </c>
      <c r="B228" s="264" t="s">
        <v>165</v>
      </c>
      <c r="C228" s="51"/>
      <c r="D228" s="51"/>
      <c r="E228" s="51"/>
      <c r="F228" s="262"/>
      <c r="G228" s="263"/>
    </row>
    <row r="229" spans="1:7" ht="13.5">
      <c r="A229" s="70">
        <v>2013816</v>
      </c>
      <c r="B229" s="264" t="s">
        <v>166</v>
      </c>
      <c r="C229" s="51"/>
      <c r="D229" s="51"/>
      <c r="E229" s="51"/>
      <c r="F229" s="262"/>
      <c r="G229" s="263"/>
    </row>
    <row r="230" spans="1:7" ht="13.5">
      <c r="A230" s="70">
        <v>2013850</v>
      </c>
      <c r="B230" s="264" t="s">
        <v>53</v>
      </c>
      <c r="C230" s="51"/>
      <c r="D230" s="51"/>
      <c r="E230" s="51"/>
      <c r="F230" s="262"/>
      <c r="G230" s="263"/>
    </row>
    <row r="231" spans="1:7" ht="13.5">
      <c r="A231" s="70">
        <v>2013899</v>
      </c>
      <c r="B231" s="264" t="s">
        <v>167</v>
      </c>
      <c r="C231" s="51"/>
      <c r="D231" s="51"/>
      <c r="E231" s="51"/>
      <c r="F231" s="262"/>
      <c r="G231" s="263"/>
    </row>
    <row r="232" spans="1:7" ht="13.5">
      <c r="A232" s="70">
        <v>20199</v>
      </c>
      <c r="B232" s="264" t="s">
        <v>168</v>
      </c>
      <c r="C232" s="266">
        <f>SUM(C233:C234)</f>
        <v>200</v>
      </c>
      <c r="D232" s="265"/>
      <c r="E232" s="265">
        <f>SUM(E233:E234)</f>
        <v>0</v>
      </c>
      <c r="F232" s="262"/>
      <c r="G232" s="263"/>
    </row>
    <row r="233" spans="1:7" ht="13.5">
      <c r="A233" s="70">
        <v>2019901</v>
      </c>
      <c r="B233" s="269" t="s">
        <v>169</v>
      </c>
      <c r="C233" s="266"/>
      <c r="D233" s="51"/>
      <c r="E233" s="51"/>
      <c r="F233" s="262"/>
      <c r="G233" s="263"/>
    </row>
    <row r="234" spans="1:7" ht="13.5">
      <c r="A234" s="70">
        <v>2019999</v>
      </c>
      <c r="B234" s="269" t="s">
        <v>170</v>
      </c>
      <c r="C234" s="266">
        <v>200</v>
      </c>
      <c r="D234" s="51"/>
      <c r="E234" s="51"/>
      <c r="F234" s="262"/>
      <c r="G234" s="263"/>
    </row>
    <row r="235" spans="1:7" ht="13.5">
      <c r="A235" s="70">
        <v>202</v>
      </c>
      <c r="B235" s="271" t="s">
        <v>171</v>
      </c>
      <c r="C235" s="51"/>
      <c r="D235" s="51"/>
      <c r="E235" s="51">
        <f>SUM(E236,E241,E243)</f>
        <v>0</v>
      </c>
      <c r="F235" s="262"/>
      <c r="G235" s="263"/>
    </row>
    <row r="236" spans="1:7" ht="13.5">
      <c r="A236" s="70">
        <v>20205</v>
      </c>
      <c r="B236" s="264" t="s">
        <v>172</v>
      </c>
      <c r="C236" s="265"/>
      <c r="D236" s="265"/>
      <c r="E236" s="265">
        <f>SUM(E237:E240)</f>
        <v>0</v>
      </c>
      <c r="F236" s="262"/>
      <c r="G236" s="263"/>
    </row>
    <row r="237" spans="1:7" ht="13.5">
      <c r="A237" s="70">
        <v>2020503</v>
      </c>
      <c r="B237" s="264" t="s">
        <v>173</v>
      </c>
      <c r="C237" s="51"/>
      <c r="D237" s="51"/>
      <c r="E237" s="51"/>
      <c r="F237" s="262"/>
      <c r="G237" s="263"/>
    </row>
    <row r="238" spans="1:7" ht="13.5">
      <c r="A238" s="70">
        <v>2020504</v>
      </c>
      <c r="B238" s="264" t="s">
        <v>174</v>
      </c>
      <c r="C238" s="51"/>
      <c r="D238" s="51"/>
      <c r="E238" s="51"/>
      <c r="F238" s="262"/>
      <c r="G238" s="263"/>
    </row>
    <row r="239" spans="1:7" ht="13.5">
      <c r="A239" s="70">
        <v>2020505</v>
      </c>
      <c r="B239" s="264" t="s">
        <v>175</v>
      </c>
      <c r="C239" s="51"/>
      <c r="D239" s="51"/>
      <c r="E239" s="51"/>
      <c r="F239" s="262"/>
      <c r="G239" s="263"/>
    </row>
    <row r="240" spans="1:7" ht="13.5">
      <c r="A240" s="70">
        <v>2020599</v>
      </c>
      <c r="B240" s="264" t="s">
        <v>176</v>
      </c>
      <c r="C240" s="51"/>
      <c r="D240" s="51"/>
      <c r="E240" s="51"/>
      <c r="F240" s="262"/>
      <c r="G240" s="263"/>
    </row>
    <row r="241" spans="1:7" ht="13.5">
      <c r="A241" s="70">
        <v>20206</v>
      </c>
      <c r="B241" s="264" t="s">
        <v>177</v>
      </c>
      <c r="C241" s="265"/>
      <c r="D241" s="265"/>
      <c r="E241" s="265">
        <f>SUM(E242)</f>
        <v>0</v>
      </c>
      <c r="F241" s="262"/>
      <c r="G241" s="263"/>
    </row>
    <row r="242" spans="1:7" ht="13.5">
      <c r="A242" s="70">
        <v>2020601</v>
      </c>
      <c r="B242" s="264" t="s">
        <v>178</v>
      </c>
      <c r="C242" s="51"/>
      <c r="D242" s="51"/>
      <c r="E242" s="51"/>
      <c r="F242" s="262"/>
      <c r="G242" s="263"/>
    </row>
    <row r="243" spans="1:7" ht="13.5">
      <c r="A243" s="70">
        <v>20299</v>
      </c>
      <c r="B243" s="264" t="s">
        <v>179</v>
      </c>
      <c r="C243" s="265"/>
      <c r="D243" s="265"/>
      <c r="E243" s="265">
        <f>SUM(E244)</f>
        <v>0</v>
      </c>
      <c r="F243" s="262"/>
      <c r="G243" s="263"/>
    </row>
    <row r="244" spans="1:7" ht="13.5">
      <c r="A244" s="70">
        <v>2029999</v>
      </c>
      <c r="B244" s="264" t="s">
        <v>180</v>
      </c>
      <c r="C244" s="51"/>
      <c r="D244" s="51"/>
      <c r="E244" s="51"/>
      <c r="F244" s="262"/>
      <c r="G244" s="263"/>
    </row>
    <row r="245" spans="1:7" ht="13.5">
      <c r="A245" s="70">
        <v>203</v>
      </c>
      <c r="B245" s="271" t="s">
        <v>181</v>
      </c>
      <c r="C245" s="51">
        <v>36</v>
      </c>
      <c r="D245" s="51">
        <v>36</v>
      </c>
      <c r="E245" s="51">
        <f>SUM(E246,E250,E252,E254,E262)</f>
        <v>127</v>
      </c>
      <c r="F245" s="262"/>
      <c r="G245" s="263"/>
    </row>
    <row r="246" spans="1:7" ht="13.5">
      <c r="A246" s="70">
        <v>20301</v>
      </c>
      <c r="B246" s="271" t="s">
        <v>182</v>
      </c>
      <c r="C246" s="265"/>
      <c r="D246" s="265"/>
      <c r="E246" s="265">
        <f>SUM(E247:E249)</f>
        <v>0</v>
      </c>
      <c r="F246" s="262"/>
      <c r="G246" s="263"/>
    </row>
    <row r="247" spans="1:7" ht="13.5">
      <c r="A247" s="70">
        <v>2030101</v>
      </c>
      <c r="B247" s="271" t="s">
        <v>183</v>
      </c>
      <c r="C247" s="51"/>
      <c r="D247" s="51"/>
      <c r="E247" s="51"/>
      <c r="F247" s="262"/>
      <c r="G247" s="263"/>
    </row>
    <row r="248" spans="1:7" ht="13.5">
      <c r="A248" s="70">
        <v>2030102</v>
      </c>
      <c r="B248" s="271" t="s">
        <v>184</v>
      </c>
      <c r="C248" s="51"/>
      <c r="D248" s="51"/>
      <c r="E248" s="51"/>
      <c r="F248" s="262"/>
      <c r="G248" s="263"/>
    </row>
    <row r="249" spans="1:7" ht="13.5">
      <c r="A249" s="70">
        <v>2030199</v>
      </c>
      <c r="B249" s="271" t="s">
        <v>185</v>
      </c>
      <c r="C249" s="51"/>
      <c r="D249" s="51"/>
      <c r="E249" s="51"/>
      <c r="F249" s="262"/>
      <c r="G249" s="263"/>
    </row>
    <row r="250" spans="1:7" ht="13.5">
      <c r="A250" s="70">
        <v>20304</v>
      </c>
      <c r="B250" s="271" t="s">
        <v>186</v>
      </c>
      <c r="C250" s="265"/>
      <c r="D250" s="265"/>
      <c r="E250" s="265">
        <f>SUM(E251)</f>
        <v>0</v>
      </c>
      <c r="F250" s="262"/>
      <c r="G250" s="263"/>
    </row>
    <row r="251" spans="1:7" ht="13.5">
      <c r="A251" s="70">
        <v>2030401</v>
      </c>
      <c r="B251" s="271" t="s">
        <v>187</v>
      </c>
      <c r="C251" s="51"/>
      <c r="D251" s="51"/>
      <c r="E251" s="51"/>
      <c r="F251" s="262"/>
      <c r="G251" s="263"/>
    </row>
    <row r="252" spans="1:7" ht="13.5">
      <c r="A252" s="70">
        <v>20305</v>
      </c>
      <c r="B252" s="271" t="s">
        <v>188</v>
      </c>
      <c r="C252" s="265"/>
      <c r="D252" s="265"/>
      <c r="E252" s="265">
        <f>SUM(E253)</f>
        <v>0</v>
      </c>
      <c r="F252" s="262"/>
      <c r="G252" s="263"/>
    </row>
    <row r="253" spans="1:7" ht="13.5">
      <c r="A253" s="70">
        <v>2030501</v>
      </c>
      <c r="B253" s="271" t="s">
        <v>189</v>
      </c>
      <c r="C253" s="51"/>
      <c r="D253" s="51"/>
      <c r="E253" s="51"/>
      <c r="F253" s="262"/>
      <c r="G253" s="263"/>
    </row>
    <row r="254" spans="1:7" ht="13.5">
      <c r="A254" s="70">
        <v>20306</v>
      </c>
      <c r="B254" s="269" t="s">
        <v>190</v>
      </c>
      <c r="C254" s="266">
        <f>SUM(C255:C261)</f>
        <v>36</v>
      </c>
      <c r="D254" s="265">
        <v>36</v>
      </c>
      <c r="E254" s="265">
        <f>SUM(E255:E261)</f>
        <v>60</v>
      </c>
      <c r="F254" s="262"/>
      <c r="G254" s="263"/>
    </row>
    <row r="255" spans="1:7" ht="13.5">
      <c r="A255" s="70">
        <v>2030601</v>
      </c>
      <c r="B255" s="269" t="s">
        <v>191</v>
      </c>
      <c r="C255" s="266">
        <v>16</v>
      </c>
      <c r="D255" s="267">
        <v>16</v>
      </c>
      <c r="E255" s="51"/>
      <c r="F255" s="262"/>
      <c r="G255" s="263"/>
    </row>
    <row r="256" spans="1:7" ht="13.5">
      <c r="A256" s="70">
        <v>2030602</v>
      </c>
      <c r="B256" s="264" t="s">
        <v>192</v>
      </c>
      <c r="C256" s="266"/>
      <c r="D256" s="267">
        <v>0</v>
      </c>
      <c r="E256" s="51"/>
      <c r="F256" s="262"/>
      <c r="G256" s="263"/>
    </row>
    <row r="257" spans="1:7" ht="13.5">
      <c r="A257" s="70">
        <v>2030603</v>
      </c>
      <c r="B257" s="264" t="s">
        <v>193</v>
      </c>
      <c r="C257" s="266"/>
      <c r="D257" s="267">
        <v>0</v>
      </c>
      <c r="E257" s="51"/>
      <c r="F257" s="262"/>
      <c r="G257" s="263"/>
    </row>
    <row r="258" spans="1:7" ht="13.5">
      <c r="A258" s="70">
        <v>2030604</v>
      </c>
      <c r="B258" s="264" t="s">
        <v>194</v>
      </c>
      <c r="C258" s="266"/>
      <c r="D258" s="267">
        <v>0</v>
      </c>
      <c r="E258" s="51"/>
      <c r="F258" s="262"/>
      <c r="G258" s="263"/>
    </row>
    <row r="259" spans="1:7" ht="13.5">
      <c r="A259" s="70">
        <v>2030607</v>
      </c>
      <c r="B259" s="269" t="s">
        <v>195</v>
      </c>
      <c r="C259" s="266">
        <v>20</v>
      </c>
      <c r="D259" s="267">
        <v>20</v>
      </c>
      <c r="E259" s="51"/>
      <c r="F259" s="262"/>
      <c r="G259" s="263"/>
    </row>
    <row r="260" spans="1:7" ht="13.5">
      <c r="A260" s="70">
        <v>2030608</v>
      </c>
      <c r="B260" s="269" t="s">
        <v>196</v>
      </c>
      <c r="C260" s="266"/>
      <c r="D260" s="51"/>
      <c r="E260" s="51"/>
      <c r="F260" s="262"/>
      <c r="G260" s="263"/>
    </row>
    <row r="261" spans="1:7" ht="13.5">
      <c r="A261" s="70">
        <v>2030699</v>
      </c>
      <c r="B261" s="269" t="s">
        <v>197</v>
      </c>
      <c r="C261" s="266"/>
      <c r="D261" s="51"/>
      <c r="E261" s="46">
        <v>60</v>
      </c>
      <c r="F261" s="262"/>
      <c r="G261" s="263"/>
    </row>
    <row r="262" spans="1:7" ht="13.5">
      <c r="A262" s="70">
        <v>20399</v>
      </c>
      <c r="B262" s="269" t="s">
        <v>198</v>
      </c>
      <c r="C262" s="265"/>
      <c r="D262" s="265"/>
      <c r="E262" s="265">
        <f>SUM(E263)</f>
        <v>67</v>
      </c>
      <c r="F262" s="262"/>
      <c r="G262" s="263"/>
    </row>
    <row r="263" spans="1:7" ht="13.5">
      <c r="A263" s="70">
        <v>2039999</v>
      </c>
      <c r="B263" s="269" t="s">
        <v>199</v>
      </c>
      <c r="C263" s="51"/>
      <c r="D263" s="51"/>
      <c r="E263" s="46">
        <v>67</v>
      </c>
      <c r="F263" s="262"/>
      <c r="G263" s="263"/>
    </row>
    <row r="264" spans="1:7" ht="13.5">
      <c r="A264" s="70">
        <v>204</v>
      </c>
      <c r="B264" s="271" t="s">
        <v>200</v>
      </c>
      <c r="C264" s="51">
        <v>535</v>
      </c>
      <c r="D264" s="51">
        <v>409</v>
      </c>
      <c r="E264" s="51">
        <f>SUM(E265,E268,E279,E286,E294,E303,E317,E327,E337,E345,E351)</f>
        <v>180</v>
      </c>
      <c r="F264" s="262"/>
      <c r="G264" s="263"/>
    </row>
    <row r="265" spans="1:7" ht="13.5">
      <c r="A265" s="70">
        <v>20401</v>
      </c>
      <c r="B265" s="264" t="s">
        <v>201</v>
      </c>
      <c r="C265" s="265"/>
      <c r="D265" s="265"/>
      <c r="E265" s="265">
        <f>SUM(E266:E267)</f>
        <v>0</v>
      </c>
      <c r="F265" s="262"/>
      <c r="G265" s="263"/>
    </row>
    <row r="266" spans="1:7" ht="13.5">
      <c r="A266" s="70">
        <v>2040101</v>
      </c>
      <c r="B266" s="264" t="s">
        <v>202</v>
      </c>
      <c r="C266" s="51"/>
      <c r="D266" s="51"/>
      <c r="E266" s="51"/>
      <c r="F266" s="262"/>
      <c r="G266" s="263"/>
    </row>
    <row r="267" spans="1:7" ht="13.5">
      <c r="A267" s="70">
        <v>2040199</v>
      </c>
      <c r="B267" s="269" t="s">
        <v>203</v>
      </c>
      <c r="C267" s="51"/>
      <c r="D267" s="51"/>
      <c r="E267" s="51"/>
      <c r="F267" s="262"/>
      <c r="G267" s="263"/>
    </row>
    <row r="268" spans="1:7" ht="13.5">
      <c r="A268" s="70">
        <v>20402</v>
      </c>
      <c r="B268" s="269" t="s">
        <v>204</v>
      </c>
      <c r="C268" s="265"/>
      <c r="D268" s="265"/>
      <c r="E268" s="265">
        <f>SUM(E269:E278)</f>
        <v>0</v>
      </c>
      <c r="F268" s="262"/>
      <c r="G268" s="263"/>
    </row>
    <row r="269" spans="1:7" ht="13.5">
      <c r="A269" s="70">
        <v>2040201</v>
      </c>
      <c r="B269" s="269" t="s">
        <v>44</v>
      </c>
      <c r="C269" s="51"/>
      <c r="D269" s="51"/>
      <c r="E269" s="51"/>
      <c r="F269" s="262"/>
      <c r="G269" s="263"/>
    </row>
    <row r="270" spans="1:7" ht="13.5">
      <c r="A270" s="70">
        <v>2040202</v>
      </c>
      <c r="B270" s="269" t="s">
        <v>45</v>
      </c>
      <c r="C270" s="51"/>
      <c r="D270" s="51"/>
      <c r="E270" s="51"/>
      <c r="F270" s="262"/>
      <c r="G270" s="263"/>
    </row>
    <row r="271" spans="1:7" ht="13.5">
      <c r="A271" s="70">
        <v>2040203</v>
      </c>
      <c r="B271" s="269" t="s">
        <v>46</v>
      </c>
      <c r="C271" s="51"/>
      <c r="D271" s="51"/>
      <c r="E271" s="51"/>
      <c r="F271" s="262"/>
      <c r="G271" s="263"/>
    </row>
    <row r="272" spans="1:7" ht="13.5">
      <c r="A272" s="70">
        <v>2040219</v>
      </c>
      <c r="B272" s="269" t="s">
        <v>85</v>
      </c>
      <c r="C272" s="51"/>
      <c r="D272" s="51"/>
      <c r="E272" s="51"/>
      <c r="F272" s="262"/>
      <c r="G272" s="263"/>
    </row>
    <row r="273" spans="1:7" ht="13.5">
      <c r="A273" s="70">
        <v>2040220</v>
      </c>
      <c r="B273" s="269" t="s">
        <v>205</v>
      </c>
      <c r="C273" s="51"/>
      <c r="D273" s="51"/>
      <c r="E273" s="51"/>
      <c r="F273" s="262"/>
      <c r="G273" s="263"/>
    </row>
    <row r="274" spans="1:7" ht="13.5">
      <c r="A274" s="70">
        <v>2040221</v>
      </c>
      <c r="B274" s="269" t="s">
        <v>206</v>
      </c>
      <c r="C274" s="51"/>
      <c r="D274" s="51"/>
      <c r="E274" s="51"/>
      <c r="F274" s="262"/>
      <c r="G274" s="263"/>
    </row>
    <row r="275" spans="1:7" ht="13.5">
      <c r="A275" s="70">
        <v>2040222</v>
      </c>
      <c r="B275" s="269" t="s">
        <v>207</v>
      </c>
      <c r="C275" s="51"/>
      <c r="D275" s="51"/>
      <c r="E275" s="51"/>
      <c r="F275" s="262"/>
      <c r="G275" s="263"/>
    </row>
    <row r="276" spans="1:7" ht="13.5">
      <c r="A276" s="70">
        <v>2040223</v>
      </c>
      <c r="B276" s="269" t="s">
        <v>208</v>
      </c>
      <c r="C276" s="51"/>
      <c r="D276" s="51"/>
      <c r="E276" s="51"/>
      <c r="F276" s="262"/>
      <c r="G276" s="263"/>
    </row>
    <row r="277" spans="1:7" ht="13.5">
      <c r="A277" s="70">
        <v>2040250</v>
      </c>
      <c r="B277" s="269" t="s">
        <v>53</v>
      </c>
      <c r="C277" s="51"/>
      <c r="D277" s="51"/>
      <c r="E277" s="51"/>
      <c r="F277" s="262"/>
      <c r="G277" s="263"/>
    </row>
    <row r="278" spans="1:7" ht="13.5">
      <c r="A278" s="70">
        <v>2040299</v>
      </c>
      <c r="B278" s="269" t="s">
        <v>209</v>
      </c>
      <c r="C278" s="51"/>
      <c r="D278" s="51"/>
      <c r="E278" s="51"/>
      <c r="F278" s="262"/>
      <c r="G278" s="263"/>
    </row>
    <row r="279" spans="1:7" ht="13.5">
      <c r="A279" s="70">
        <v>20403</v>
      </c>
      <c r="B279" s="264" t="s">
        <v>210</v>
      </c>
      <c r="C279" s="265"/>
      <c r="D279" s="265"/>
      <c r="E279" s="265">
        <f>SUM(E280:E285)</f>
        <v>0</v>
      </c>
      <c r="F279" s="262"/>
      <c r="G279" s="263"/>
    </row>
    <row r="280" spans="1:7" ht="13.5">
      <c r="A280" s="70">
        <v>2040301</v>
      </c>
      <c r="B280" s="264" t="s">
        <v>44</v>
      </c>
      <c r="C280" s="51"/>
      <c r="D280" s="51"/>
      <c r="E280" s="51"/>
      <c r="F280" s="262"/>
      <c r="G280" s="263"/>
    </row>
    <row r="281" spans="1:7" ht="13.5">
      <c r="A281" s="70">
        <v>2040302</v>
      </c>
      <c r="B281" s="264" t="s">
        <v>45</v>
      </c>
      <c r="C281" s="51"/>
      <c r="D281" s="51"/>
      <c r="E281" s="51"/>
      <c r="F281" s="262"/>
      <c r="G281" s="263"/>
    </row>
    <row r="282" spans="1:7" ht="13.5">
      <c r="A282" s="70">
        <v>2040303</v>
      </c>
      <c r="B282" s="269" t="s">
        <v>46</v>
      </c>
      <c r="C282" s="51"/>
      <c r="D282" s="51"/>
      <c r="E282" s="51"/>
      <c r="F282" s="262"/>
      <c r="G282" s="263"/>
    </row>
    <row r="283" spans="1:7" ht="13.5">
      <c r="A283" s="70">
        <v>2040304</v>
      </c>
      <c r="B283" s="269" t="s">
        <v>211</v>
      </c>
      <c r="C283" s="51"/>
      <c r="D283" s="51"/>
      <c r="E283" s="51"/>
      <c r="F283" s="262"/>
      <c r="G283" s="263"/>
    </row>
    <row r="284" spans="1:7" ht="13.5">
      <c r="A284" s="70">
        <v>2040350</v>
      </c>
      <c r="B284" s="269" t="s">
        <v>53</v>
      </c>
      <c r="C284" s="51"/>
      <c r="D284" s="51"/>
      <c r="E284" s="51"/>
      <c r="F284" s="262"/>
      <c r="G284" s="263"/>
    </row>
    <row r="285" spans="1:7" ht="13.5">
      <c r="A285" s="70">
        <v>2040399</v>
      </c>
      <c r="B285" s="271" t="s">
        <v>212</v>
      </c>
      <c r="C285" s="51"/>
      <c r="D285" s="51"/>
      <c r="E285" s="51"/>
      <c r="F285" s="262"/>
      <c r="G285" s="263"/>
    </row>
    <row r="286" spans="1:7" ht="13.5">
      <c r="A286" s="70">
        <v>20404</v>
      </c>
      <c r="B286" s="272" t="s">
        <v>213</v>
      </c>
      <c r="C286" s="265"/>
      <c r="D286" s="265"/>
      <c r="E286" s="265">
        <f>SUM(E287:E293)</f>
        <v>0</v>
      </c>
      <c r="F286" s="262"/>
      <c r="G286" s="263"/>
    </row>
    <row r="287" spans="1:7" ht="13.5">
      <c r="A287" s="70">
        <v>2040401</v>
      </c>
      <c r="B287" s="264" t="s">
        <v>44</v>
      </c>
      <c r="C287" s="51"/>
      <c r="D287" s="51"/>
      <c r="E287" s="51"/>
      <c r="F287" s="262"/>
      <c r="G287" s="263"/>
    </row>
    <row r="288" spans="1:7" ht="13.5">
      <c r="A288" s="70">
        <v>2040402</v>
      </c>
      <c r="B288" s="264" t="s">
        <v>45</v>
      </c>
      <c r="C288" s="51"/>
      <c r="D288" s="51"/>
      <c r="E288" s="51"/>
      <c r="F288" s="262"/>
      <c r="G288" s="263"/>
    </row>
    <row r="289" spans="1:7" ht="13.5">
      <c r="A289" s="70">
        <v>2040403</v>
      </c>
      <c r="B289" s="269" t="s">
        <v>46</v>
      </c>
      <c r="C289" s="51"/>
      <c r="D289" s="51"/>
      <c r="E289" s="51"/>
      <c r="F289" s="262"/>
      <c r="G289" s="263"/>
    </row>
    <row r="290" spans="1:7" ht="13.5">
      <c r="A290" s="70">
        <v>2040409</v>
      </c>
      <c r="B290" s="269" t="s">
        <v>214</v>
      </c>
      <c r="C290" s="51"/>
      <c r="D290" s="51"/>
      <c r="E290" s="51"/>
      <c r="F290" s="262"/>
      <c r="G290" s="263"/>
    </row>
    <row r="291" spans="1:7" ht="13.5">
      <c r="A291" s="70">
        <v>2040410</v>
      </c>
      <c r="B291" s="278" t="s">
        <v>215</v>
      </c>
      <c r="C291" s="51"/>
      <c r="D291" s="51"/>
      <c r="E291" s="51"/>
      <c r="F291" s="262"/>
      <c r="G291" s="263"/>
    </row>
    <row r="292" spans="1:7" ht="13.5">
      <c r="A292" s="70">
        <v>2040450</v>
      </c>
      <c r="B292" s="269" t="s">
        <v>53</v>
      </c>
      <c r="C292" s="51"/>
      <c r="D292" s="51"/>
      <c r="E292" s="51"/>
      <c r="F292" s="262"/>
      <c r="G292" s="263"/>
    </row>
    <row r="293" spans="1:7" ht="13.5">
      <c r="A293" s="70">
        <v>2040499</v>
      </c>
      <c r="B293" s="269" t="s">
        <v>216</v>
      </c>
      <c r="C293" s="51"/>
      <c r="D293" s="51"/>
      <c r="E293" s="51"/>
      <c r="F293" s="262"/>
      <c r="G293" s="263"/>
    </row>
    <row r="294" spans="1:7" ht="13.5">
      <c r="A294" s="70">
        <v>20405</v>
      </c>
      <c r="B294" s="271" t="s">
        <v>217</v>
      </c>
      <c r="C294" s="266">
        <f>SUM(C295:C302)</f>
        <v>321</v>
      </c>
      <c r="D294" s="265">
        <v>321</v>
      </c>
      <c r="E294" s="265">
        <f>SUM(E295:E302)</f>
        <v>0</v>
      </c>
      <c r="F294" s="262"/>
      <c r="G294" s="263"/>
    </row>
    <row r="295" spans="1:7" ht="13.5">
      <c r="A295" s="70">
        <v>2040501</v>
      </c>
      <c r="B295" s="264" t="s">
        <v>44</v>
      </c>
      <c r="C295" s="266"/>
      <c r="D295" s="51"/>
      <c r="E295" s="51"/>
      <c r="F295" s="262"/>
      <c r="G295" s="263"/>
    </row>
    <row r="296" spans="1:7" ht="13.5">
      <c r="A296" s="70">
        <v>2040502</v>
      </c>
      <c r="B296" s="264" t="s">
        <v>45</v>
      </c>
      <c r="C296" s="266"/>
      <c r="D296" s="51"/>
      <c r="E296" s="51"/>
      <c r="F296" s="262"/>
      <c r="G296" s="263"/>
    </row>
    <row r="297" spans="1:7" ht="13.5">
      <c r="A297" s="70">
        <v>2040503</v>
      </c>
      <c r="B297" s="264" t="s">
        <v>46</v>
      </c>
      <c r="C297" s="266"/>
      <c r="D297" s="51"/>
      <c r="E297" s="51"/>
      <c r="F297" s="262"/>
      <c r="G297" s="263"/>
    </row>
    <row r="298" spans="1:7" ht="13.5">
      <c r="A298" s="70">
        <v>2040504</v>
      </c>
      <c r="B298" s="269" t="s">
        <v>218</v>
      </c>
      <c r="C298" s="266"/>
      <c r="D298" s="51"/>
      <c r="E298" s="51"/>
      <c r="F298" s="262"/>
      <c r="G298" s="263"/>
    </row>
    <row r="299" spans="1:7" ht="13.5">
      <c r="A299" s="70">
        <v>2040505</v>
      </c>
      <c r="B299" s="269" t="s">
        <v>219</v>
      </c>
      <c r="C299" s="266"/>
      <c r="D299" s="51"/>
      <c r="E299" s="51"/>
      <c r="F299" s="262"/>
      <c r="G299" s="263"/>
    </row>
    <row r="300" spans="1:7" ht="13.5">
      <c r="A300" s="70">
        <v>2040506</v>
      </c>
      <c r="B300" s="269" t="s">
        <v>220</v>
      </c>
      <c r="C300" s="266">
        <v>300</v>
      </c>
      <c r="D300" s="51">
        <v>321</v>
      </c>
      <c r="E300" s="51"/>
      <c r="F300" s="262"/>
      <c r="G300" s="263"/>
    </row>
    <row r="301" spans="1:7" ht="13.5">
      <c r="A301" s="70">
        <v>2040550</v>
      </c>
      <c r="B301" s="264" t="s">
        <v>53</v>
      </c>
      <c r="C301" s="266"/>
      <c r="D301" s="51"/>
      <c r="E301" s="51"/>
      <c r="F301" s="262"/>
      <c r="G301" s="263"/>
    </row>
    <row r="302" spans="1:7" ht="13.5">
      <c r="A302" s="70">
        <v>2040599</v>
      </c>
      <c r="B302" s="264" t="s">
        <v>221</v>
      </c>
      <c r="C302" s="266">
        <v>21</v>
      </c>
      <c r="D302" s="51"/>
      <c r="E302" s="51"/>
      <c r="F302" s="262"/>
      <c r="G302" s="263"/>
    </row>
    <row r="303" spans="1:7" ht="13.5">
      <c r="A303" s="70">
        <v>20406</v>
      </c>
      <c r="B303" s="264" t="s">
        <v>222</v>
      </c>
      <c r="C303" s="266">
        <f>SUM(C304:C316)</f>
        <v>214</v>
      </c>
      <c r="D303" s="279">
        <f>SUM(D304:D316)</f>
        <v>88</v>
      </c>
      <c r="E303" s="265">
        <f>SUM(E304:E316)</f>
        <v>180</v>
      </c>
      <c r="F303" s="262"/>
      <c r="G303" s="263"/>
    </row>
    <row r="304" spans="1:7" ht="13.5">
      <c r="A304" s="70">
        <v>2040601</v>
      </c>
      <c r="B304" s="269" t="s">
        <v>44</v>
      </c>
      <c r="C304" s="266">
        <v>31</v>
      </c>
      <c r="D304" s="267">
        <v>0</v>
      </c>
      <c r="E304" s="46">
        <v>180</v>
      </c>
      <c r="F304" s="262"/>
      <c r="G304" s="263"/>
    </row>
    <row r="305" spans="1:7" ht="13.5">
      <c r="A305" s="70">
        <v>2040602</v>
      </c>
      <c r="B305" s="269" t="s">
        <v>45</v>
      </c>
      <c r="C305" s="266">
        <v>64</v>
      </c>
      <c r="D305" s="267">
        <v>35</v>
      </c>
      <c r="E305" s="51"/>
      <c r="F305" s="262"/>
      <c r="G305" s="263"/>
    </row>
    <row r="306" spans="1:7" ht="13.5">
      <c r="A306" s="70">
        <v>2040603</v>
      </c>
      <c r="B306" s="269" t="s">
        <v>46</v>
      </c>
      <c r="C306" s="266"/>
      <c r="D306" s="267">
        <v>0</v>
      </c>
      <c r="E306" s="51"/>
      <c r="F306" s="262"/>
      <c r="G306" s="263"/>
    </row>
    <row r="307" spans="1:7" ht="13.5">
      <c r="A307" s="70">
        <v>2040604</v>
      </c>
      <c r="B307" s="271" t="s">
        <v>223</v>
      </c>
      <c r="C307" s="266"/>
      <c r="D307" s="267">
        <v>0</v>
      </c>
      <c r="E307" s="51"/>
      <c r="F307" s="262"/>
      <c r="G307" s="263"/>
    </row>
    <row r="308" spans="1:7" ht="13.5">
      <c r="A308" s="70">
        <v>2040605</v>
      </c>
      <c r="B308" s="264" t="s">
        <v>224</v>
      </c>
      <c r="C308" s="266"/>
      <c r="D308" s="267">
        <v>0</v>
      </c>
      <c r="E308" s="51"/>
      <c r="F308" s="262"/>
      <c r="G308" s="263"/>
    </row>
    <row r="309" spans="1:7" ht="13.5">
      <c r="A309" s="70">
        <v>2040606</v>
      </c>
      <c r="B309" s="264" t="s">
        <v>225</v>
      </c>
      <c r="C309" s="266"/>
      <c r="D309" s="267">
        <v>0</v>
      </c>
      <c r="E309" s="51"/>
      <c r="F309" s="262"/>
      <c r="G309" s="263"/>
    </row>
    <row r="310" spans="1:7" ht="13.5">
      <c r="A310" s="70">
        <v>2040607</v>
      </c>
      <c r="B310" s="272" t="s">
        <v>226</v>
      </c>
      <c r="C310" s="266">
        <v>3</v>
      </c>
      <c r="D310" s="267">
        <v>0</v>
      </c>
      <c r="E310" s="51"/>
      <c r="F310" s="262"/>
      <c r="G310" s="263"/>
    </row>
    <row r="311" spans="1:7" ht="13.5">
      <c r="A311" s="70">
        <v>2040608</v>
      </c>
      <c r="B311" s="269" t="s">
        <v>227</v>
      </c>
      <c r="C311" s="266"/>
      <c r="D311" s="267">
        <v>0</v>
      </c>
      <c r="E311" s="51"/>
      <c r="F311" s="262"/>
      <c r="G311" s="263"/>
    </row>
    <row r="312" spans="1:7" ht="13.5">
      <c r="A312" s="70">
        <v>2040610</v>
      </c>
      <c r="B312" s="269" t="s">
        <v>228</v>
      </c>
      <c r="C312" s="266">
        <v>49</v>
      </c>
      <c r="D312" s="267">
        <v>0</v>
      </c>
      <c r="E312" s="51"/>
      <c r="F312" s="262"/>
      <c r="G312" s="263"/>
    </row>
    <row r="313" spans="1:7" ht="13.5">
      <c r="A313" s="70">
        <v>2040612</v>
      </c>
      <c r="B313" s="269" t="s">
        <v>229</v>
      </c>
      <c r="C313" s="266"/>
      <c r="D313" s="267">
        <v>0</v>
      </c>
      <c r="E313" s="51"/>
      <c r="F313" s="262"/>
      <c r="G313" s="263"/>
    </row>
    <row r="314" spans="1:7" ht="13.5">
      <c r="A314" s="70">
        <v>2040613</v>
      </c>
      <c r="B314" s="269" t="s">
        <v>85</v>
      </c>
      <c r="C314" s="266"/>
      <c r="D314" s="267">
        <v>0</v>
      </c>
      <c r="E314" s="51"/>
      <c r="F314" s="262"/>
      <c r="G314" s="263"/>
    </row>
    <row r="315" spans="1:7" ht="13.5">
      <c r="A315" s="70">
        <v>2040650</v>
      </c>
      <c r="B315" s="269" t="s">
        <v>53</v>
      </c>
      <c r="C315" s="266"/>
      <c r="D315" s="267">
        <v>0</v>
      </c>
      <c r="E315" s="51"/>
      <c r="F315" s="262"/>
      <c r="G315" s="263"/>
    </row>
    <row r="316" spans="1:7" ht="13.5">
      <c r="A316" s="70">
        <v>2040699</v>
      </c>
      <c r="B316" s="264" t="s">
        <v>230</v>
      </c>
      <c r="C316" s="266">
        <v>67</v>
      </c>
      <c r="D316" s="267">
        <v>53</v>
      </c>
      <c r="E316" s="51"/>
      <c r="F316" s="262"/>
      <c r="G316" s="263"/>
    </row>
    <row r="317" spans="1:7" ht="13.5">
      <c r="A317" s="70">
        <v>20407</v>
      </c>
      <c r="B317" s="272" t="s">
        <v>231</v>
      </c>
      <c r="C317" s="265"/>
      <c r="D317" s="265"/>
      <c r="E317" s="265">
        <f>SUM(E318:E326)</f>
        <v>0</v>
      </c>
      <c r="F317" s="262"/>
      <c r="G317" s="263"/>
    </row>
    <row r="318" spans="1:7" ht="13.5">
      <c r="A318" s="70">
        <v>2040701</v>
      </c>
      <c r="B318" s="264" t="s">
        <v>44</v>
      </c>
      <c r="C318" s="51"/>
      <c r="D318" s="51"/>
      <c r="E318" s="51"/>
      <c r="F318" s="262"/>
      <c r="G318" s="263"/>
    </row>
    <row r="319" spans="1:7" ht="13.5">
      <c r="A319" s="70">
        <v>2040702</v>
      </c>
      <c r="B319" s="269" t="s">
        <v>45</v>
      </c>
      <c r="C319" s="51"/>
      <c r="D319" s="51"/>
      <c r="E319" s="51"/>
      <c r="F319" s="262"/>
      <c r="G319" s="263"/>
    </row>
    <row r="320" spans="1:7" ht="13.5">
      <c r="A320" s="70">
        <v>2040703</v>
      </c>
      <c r="B320" s="269" t="s">
        <v>46</v>
      </c>
      <c r="C320" s="51"/>
      <c r="D320" s="51"/>
      <c r="E320" s="51"/>
      <c r="F320" s="262"/>
      <c r="G320" s="263"/>
    </row>
    <row r="321" spans="1:7" ht="13.5">
      <c r="A321" s="70">
        <v>2040704</v>
      </c>
      <c r="B321" s="269" t="s">
        <v>232</v>
      </c>
      <c r="C321" s="51"/>
      <c r="D321" s="51"/>
      <c r="E321" s="51"/>
      <c r="F321" s="262"/>
      <c r="G321" s="263"/>
    </row>
    <row r="322" spans="1:7" ht="13.5">
      <c r="A322" s="70">
        <v>2040705</v>
      </c>
      <c r="B322" s="271" t="s">
        <v>233</v>
      </c>
      <c r="C322" s="51"/>
      <c r="D322" s="51"/>
      <c r="E322" s="51"/>
      <c r="F322" s="262"/>
      <c r="G322" s="263"/>
    </row>
    <row r="323" spans="1:7" ht="13.5">
      <c r="A323" s="70">
        <v>2040706</v>
      </c>
      <c r="B323" s="264" t="s">
        <v>234</v>
      </c>
      <c r="C323" s="51"/>
      <c r="D323" s="51"/>
      <c r="E323" s="51"/>
      <c r="F323" s="262"/>
      <c r="G323" s="263"/>
    </row>
    <row r="324" spans="1:7" ht="13.5">
      <c r="A324" s="70">
        <v>2040707</v>
      </c>
      <c r="B324" s="264" t="s">
        <v>85</v>
      </c>
      <c r="C324" s="51"/>
      <c r="D324" s="51"/>
      <c r="E324" s="51"/>
      <c r="F324" s="262"/>
      <c r="G324" s="263"/>
    </row>
    <row r="325" spans="1:7" ht="13.5">
      <c r="A325" s="70">
        <v>2040750</v>
      </c>
      <c r="B325" s="264" t="s">
        <v>53</v>
      </c>
      <c r="C325" s="51"/>
      <c r="D325" s="51"/>
      <c r="E325" s="51"/>
      <c r="F325" s="262"/>
      <c r="G325" s="263"/>
    </row>
    <row r="326" spans="1:7" ht="13.5">
      <c r="A326" s="70">
        <v>2040799</v>
      </c>
      <c r="B326" s="264" t="s">
        <v>235</v>
      </c>
      <c r="C326" s="51"/>
      <c r="D326" s="51"/>
      <c r="E326" s="51"/>
      <c r="F326" s="262"/>
      <c r="G326" s="263"/>
    </row>
    <row r="327" spans="1:7" ht="13.5">
      <c r="A327" s="70">
        <v>20408</v>
      </c>
      <c r="B327" s="269" t="s">
        <v>236</v>
      </c>
      <c r="C327" s="265"/>
      <c r="D327" s="265"/>
      <c r="E327" s="265">
        <f>SUM(E328:E336)</f>
        <v>0</v>
      </c>
      <c r="F327" s="262"/>
      <c r="G327" s="263"/>
    </row>
    <row r="328" spans="1:7" ht="13.5">
      <c r="A328" s="70">
        <v>2040801</v>
      </c>
      <c r="B328" s="269" t="s">
        <v>44</v>
      </c>
      <c r="C328" s="51"/>
      <c r="D328" s="51"/>
      <c r="E328" s="51"/>
      <c r="F328" s="262"/>
      <c r="G328" s="263"/>
    </row>
    <row r="329" spans="1:7" ht="13.5">
      <c r="A329" s="70">
        <v>2040802</v>
      </c>
      <c r="B329" s="269" t="s">
        <v>45</v>
      </c>
      <c r="C329" s="51"/>
      <c r="D329" s="51"/>
      <c r="E329" s="51"/>
      <c r="F329" s="262"/>
      <c r="G329" s="263"/>
    </row>
    <row r="330" spans="1:7" ht="13.5">
      <c r="A330" s="70">
        <v>2040803</v>
      </c>
      <c r="B330" s="264" t="s">
        <v>46</v>
      </c>
      <c r="C330" s="51"/>
      <c r="D330" s="51"/>
      <c r="E330" s="51"/>
      <c r="F330" s="262"/>
      <c r="G330" s="263"/>
    </row>
    <row r="331" spans="1:7" ht="13.5">
      <c r="A331" s="70">
        <v>2040804</v>
      </c>
      <c r="B331" s="264" t="s">
        <v>237</v>
      </c>
      <c r="C331" s="51"/>
      <c r="D331" s="51"/>
      <c r="E331" s="51"/>
      <c r="F331" s="262"/>
      <c r="G331" s="263"/>
    </row>
    <row r="332" spans="1:7" ht="13.5">
      <c r="A332" s="70">
        <v>2040805</v>
      </c>
      <c r="B332" s="264" t="s">
        <v>238</v>
      </c>
      <c r="C332" s="51"/>
      <c r="D332" s="51"/>
      <c r="E332" s="51"/>
      <c r="F332" s="262"/>
      <c r="G332" s="263"/>
    </row>
    <row r="333" spans="1:7" ht="13.5">
      <c r="A333" s="70">
        <v>2040806</v>
      </c>
      <c r="B333" s="269" t="s">
        <v>239</v>
      </c>
      <c r="C333" s="51"/>
      <c r="D333" s="51"/>
      <c r="E333" s="51"/>
      <c r="F333" s="262"/>
      <c r="G333" s="263"/>
    </row>
    <row r="334" spans="1:7" ht="13.5">
      <c r="A334" s="70">
        <v>2040807</v>
      </c>
      <c r="B334" s="269" t="s">
        <v>85</v>
      </c>
      <c r="C334" s="51"/>
      <c r="D334" s="51"/>
      <c r="E334" s="51"/>
      <c r="F334" s="262"/>
      <c r="G334" s="263"/>
    </row>
    <row r="335" spans="1:7" ht="13.5">
      <c r="A335" s="70">
        <v>2040850</v>
      </c>
      <c r="B335" s="269" t="s">
        <v>53</v>
      </c>
      <c r="C335" s="51"/>
      <c r="D335" s="51"/>
      <c r="E335" s="51"/>
      <c r="F335" s="262"/>
      <c r="G335" s="263"/>
    </row>
    <row r="336" spans="1:7" ht="13.5">
      <c r="A336" s="70">
        <v>2040899</v>
      </c>
      <c r="B336" s="269" t="s">
        <v>240</v>
      </c>
      <c r="C336" s="51"/>
      <c r="D336" s="51"/>
      <c r="E336" s="51"/>
      <c r="F336" s="262"/>
      <c r="G336" s="263"/>
    </row>
    <row r="337" spans="1:7" ht="13.5">
      <c r="A337" s="70">
        <v>20409</v>
      </c>
      <c r="B337" s="271" t="s">
        <v>241</v>
      </c>
      <c r="C337" s="265"/>
      <c r="D337" s="265"/>
      <c r="E337" s="265">
        <f>SUM(E338:E344)</f>
        <v>0</v>
      </c>
      <c r="F337" s="262"/>
      <c r="G337" s="263"/>
    </row>
    <row r="338" spans="1:7" ht="13.5">
      <c r="A338" s="70">
        <v>2040901</v>
      </c>
      <c r="B338" s="264" t="s">
        <v>44</v>
      </c>
      <c r="C338" s="51"/>
      <c r="D338" s="51"/>
      <c r="E338" s="51"/>
      <c r="F338" s="262"/>
      <c r="G338" s="263"/>
    </row>
    <row r="339" spans="1:7" ht="13.5">
      <c r="A339" s="70">
        <v>2040902</v>
      </c>
      <c r="B339" s="264" t="s">
        <v>45</v>
      </c>
      <c r="C339" s="51"/>
      <c r="D339" s="51"/>
      <c r="E339" s="51"/>
      <c r="F339" s="262"/>
      <c r="G339" s="263"/>
    </row>
    <row r="340" spans="1:7" ht="13.5">
      <c r="A340" s="70">
        <v>2040903</v>
      </c>
      <c r="B340" s="272" t="s">
        <v>46</v>
      </c>
      <c r="C340" s="51"/>
      <c r="D340" s="51"/>
      <c r="E340" s="51"/>
      <c r="F340" s="262"/>
      <c r="G340" s="263"/>
    </row>
    <row r="341" spans="1:7" ht="13.5">
      <c r="A341" s="70">
        <v>2040904</v>
      </c>
      <c r="B341" s="273" t="s">
        <v>242</v>
      </c>
      <c r="C341" s="51"/>
      <c r="D341" s="51"/>
      <c r="E341" s="51"/>
      <c r="F341" s="262"/>
      <c r="G341" s="263"/>
    </row>
    <row r="342" spans="1:7" ht="13.5">
      <c r="A342" s="70">
        <v>2040905</v>
      </c>
      <c r="B342" s="269" t="s">
        <v>243</v>
      </c>
      <c r="C342" s="51"/>
      <c r="D342" s="51"/>
      <c r="E342" s="51"/>
      <c r="F342" s="262"/>
      <c r="G342" s="263"/>
    </row>
    <row r="343" spans="1:7" ht="13.5">
      <c r="A343" s="70">
        <v>2040950</v>
      </c>
      <c r="B343" s="269" t="s">
        <v>53</v>
      </c>
      <c r="C343" s="51"/>
      <c r="D343" s="51"/>
      <c r="E343" s="51"/>
      <c r="F343" s="262"/>
      <c r="G343" s="263"/>
    </row>
    <row r="344" spans="1:7" ht="13.5">
      <c r="A344" s="70">
        <v>2040999</v>
      </c>
      <c r="B344" s="264" t="s">
        <v>244</v>
      </c>
      <c r="C344" s="51"/>
      <c r="D344" s="51"/>
      <c r="E344" s="51"/>
      <c r="F344" s="262"/>
      <c r="G344" s="263"/>
    </row>
    <row r="345" spans="1:7" ht="13.5">
      <c r="A345" s="70">
        <v>20410</v>
      </c>
      <c r="B345" s="264" t="s">
        <v>245</v>
      </c>
      <c r="C345" s="265"/>
      <c r="D345" s="265"/>
      <c r="E345" s="265">
        <f>SUM(E346:E350)</f>
        <v>0</v>
      </c>
      <c r="F345" s="262"/>
      <c r="G345" s="263"/>
    </row>
    <row r="346" spans="1:7" ht="13.5">
      <c r="A346" s="70">
        <v>2041001</v>
      </c>
      <c r="B346" s="264" t="s">
        <v>44</v>
      </c>
      <c r="C346" s="51"/>
      <c r="D346" s="51"/>
      <c r="E346" s="51"/>
      <c r="F346" s="262"/>
      <c r="G346" s="263"/>
    </row>
    <row r="347" spans="1:7" ht="13.5">
      <c r="A347" s="70">
        <v>2041002</v>
      </c>
      <c r="B347" s="269" t="s">
        <v>45</v>
      </c>
      <c r="C347" s="51"/>
      <c r="D347" s="51"/>
      <c r="E347" s="51"/>
      <c r="F347" s="262"/>
      <c r="G347" s="263"/>
    </row>
    <row r="348" spans="1:7" ht="13.5">
      <c r="A348" s="70">
        <v>2041006</v>
      </c>
      <c r="B348" s="264" t="s">
        <v>85</v>
      </c>
      <c r="C348" s="51"/>
      <c r="D348" s="51"/>
      <c r="E348" s="51"/>
      <c r="F348" s="262"/>
      <c r="G348" s="263"/>
    </row>
    <row r="349" spans="1:7" ht="13.5">
      <c r="A349" s="70">
        <v>2041007</v>
      </c>
      <c r="B349" s="269" t="s">
        <v>246</v>
      </c>
      <c r="C349" s="51"/>
      <c r="D349" s="51"/>
      <c r="E349" s="51"/>
      <c r="F349" s="262"/>
      <c r="G349" s="263"/>
    </row>
    <row r="350" spans="1:7" ht="13.5">
      <c r="A350" s="70">
        <v>2041099</v>
      </c>
      <c r="B350" s="264" t="s">
        <v>247</v>
      </c>
      <c r="C350" s="51"/>
      <c r="D350" s="51"/>
      <c r="E350" s="51"/>
      <c r="F350" s="262"/>
      <c r="G350" s="263"/>
    </row>
    <row r="351" spans="1:7" ht="13.5">
      <c r="A351" s="70">
        <v>20499</v>
      </c>
      <c r="B351" s="264" t="s">
        <v>248</v>
      </c>
      <c r="C351" s="265"/>
      <c r="D351" s="265"/>
      <c r="E351" s="265">
        <f>SUM(E352:E353)</f>
        <v>0</v>
      </c>
      <c r="F351" s="262"/>
      <c r="G351" s="263"/>
    </row>
    <row r="352" spans="1:7" ht="13.5">
      <c r="A352" s="70">
        <v>2049902</v>
      </c>
      <c r="B352" s="264" t="s">
        <v>249</v>
      </c>
      <c r="C352" s="51"/>
      <c r="D352" s="51"/>
      <c r="E352" s="51"/>
      <c r="F352" s="262"/>
      <c r="G352" s="263"/>
    </row>
    <row r="353" spans="1:7" ht="13.5">
      <c r="A353" s="70">
        <v>2049999</v>
      </c>
      <c r="B353" s="264" t="s">
        <v>250</v>
      </c>
      <c r="C353" s="51"/>
      <c r="D353" s="51"/>
      <c r="E353" s="51"/>
      <c r="F353" s="262"/>
      <c r="G353" s="263"/>
    </row>
    <row r="354" spans="1:7" ht="13.5">
      <c r="A354" s="70">
        <v>205</v>
      </c>
      <c r="B354" s="271" t="s">
        <v>251</v>
      </c>
      <c r="C354" s="51">
        <v>11180</v>
      </c>
      <c r="D354" s="51">
        <v>9872</v>
      </c>
      <c r="E354" s="51">
        <f>SUM(E355,E360,E367,E373,E379,E383,E387,E391,E397,,E404)</f>
        <v>9235</v>
      </c>
      <c r="F354" s="262"/>
      <c r="G354" s="263"/>
    </row>
    <row r="355" spans="1:7" ht="13.5">
      <c r="A355" s="70">
        <v>20501</v>
      </c>
      <c r="B355" s="269" t="s">
        <v>252</v>
      </c>
      <c r="C355" s="265"/>
      <c r="D355" s="265"/>
      <c r="E355" s="265">
        <f>SUM(E356:E359)</f>
        <v>5</v>
      </c>
      <c r="F355" s="262"/>
      <c r="G355" s="263"/>
    </row>
    <row r="356" spans="1:7" ht="13.5">
      <c r="A356" s="70">
        <v>2050101</v>
      </c>
      <c r="B356" s="264" t="s">
        <v>44</v>
      </c>
      <c r="C356" s="51"/>
      <c r="D356" s="51"/>
      <c r="E356" s="46">
        <v>5</v>
      </c>
      <c r="F356" s="262"/>
      <c r="G356" s="263"/>
    </row>
    <row r="357" spans="1:7" ht="13.5">
      <c r="A357" s="70">
        <v>2050102</v>
      </c>
      <c r="B357" s="264" t="s">
        <v>45</v>
      </c>
      <c r="C357" s="51"/>
      <c r="D357" s="51"/>
      <c r="E357" s="51"/>
      <c r="F357" s="262"/>
      <c r="G357" s="263"/>
    </row>
    <row r="358" spans="1:7" ht="13.5">
      <c r="A358" s="70">
        <v>2050103</v>
      </c>
      <c r="B358" s="264" t="s">
        <v>46</v>
      </c>
      <c r="C358" s="51"/>
      <c r="D358" s="51"/>
      <c r="E358" s="51"/>
      <c r="F358" s="262"/>
      <c r="G358" s="263"/>
    </row>
    <row r="359" spans="1:7" ht="13.5">
      <c r="A359" s="70">
        <v>2050199</v>
      </c>
      <c r="B359" s="273" t="s">
        <v>253</v>
      </c>
      <c r="C359" s="51"/>
      <c r="D359" s="51"/>
      <c r="E359" s="51"/>
      <c r="F359" s="262"/>
      <c r="G359" s="263"/>
    </row>
    <row r="360" spans="1:7" ht="13.5">
      <c r="A360" s="70">
        <v>20502</v>
      </c>
      <c r="B360" s="264" t="s">
        <v>254</v>
      </c>
      <c r="C360" s="266">
        <f>SUM(C361:C366)</f>
        <v>11180</v>
      </c>
      <c r="D360" s="265">
        <v>9872</v>
      </c>
      <c r="E360" s="265">
        <f>SUM(E361:E366)</f>
        <v>9230</v>
      </c>
      <c r="F360" s="262"/>
      <c r="G360" s="263"/>
    </row>
    <row r="361" spans="1:7" ht="13.5">
      <c r="A361" s="70">
        <v>2050201</v>
      </c>
      <c r="B361" s="264" t="s">
        <v>255</v>
      </c>
      <c r="C361" s="266">
        <v>571</v>
      </c>
      <c r="D361" s="267">
        <v>515</v>
      </c>
      <c r="E361" s="46">
        <v>585</v>
      </c>
      <c r="F361" s="262"/>
      <c r="G361" s="263"/>
    </row>
    <row r="362" spans="1:7" ht="13.5">
      <c r="A362" s="70">
        <v>2050202</v>
      </c>
      <c r="B362" s="264" t="s">
        <v>256</v>
      </c>
      <c r="C362" s="266">
        <v>2716</v>
      </c>
      <c r="D362" s="267">
        <v>2913</v>
      </c>
      <c r="E362" s="46">
        <v>2738</v>
      </c>
      <c r="F362" s="262"/>
      <c r="G362" s="263"/>
    </row>
    <row r="363" spans="1:7" ht="13.5">
      <c r="A363" s="70">
        <v>2050203</v>
      </c>
      <c r="B363" s="269" t="s">
        <v>257</v>
      </c>
      <c r="C363" s="266">
        <v>7893</v>
      </c>
      <c r="D363" s="267">
        <v>6444</v>
      </c>
      <c r="E363" s="46">
        <v>5907</v>
      </c>
      <c r="F363" s="262"/>
      <c r="G363" s="263"/>
    </row>
    <row r="364" spans="1:7" ht="13.5">
      <c r="A364" s="70">
        <v>2050204</v>
      </c>
      <c r="B364" s="269" t="s">
        <v>258</v>
      </c>
      <c r="C364" s="266"/>
      <c r="D364" s="51"/>
      <c r="E364" s="51"/>
      <c r="F364" s="262"/>
      <c r="G364" s="263"/>
    </row>
    <row r="365" spans="1:7" ht="13.5">
      <c r="A365" s="70">
        <v>2050205</v>
      </c>
      <c r="B365" s="269" t="s">
        <v>259</v>
      </c>
      <c r="C365" s="51"/>
      <c r="D365" s="51"/>
      <c r="E365" s="51"/>
      <c r="F365" s="262"/>
      <c r="G365" s="263"/>
    </row>
    <row r="366" spans="1:7" ht="13.5">
      <c r="A366" s="70">
        <v>2050299</v>
      </c>
      <c r="B366" s="264" t="s">
        <v>260</v>
      </c>
      <c r="C366" s="51"/>
      <c r="D366" s="51"/>
      <c r="E366" s="51"/>
      <c r="F366" s="262"/>
      <c r="G366" s="263"/>
    </row>
    <row r="367" spans="1:7" ht="13.5">
      <c r="A367" s="70">
        <v>20503</v>
      </c>
      <c r="B367" s="264" t="s">
        <v>261</v>
      </c>
      <c r="C367" s="265"/>
      <c r="D367" s="265"/>
      <c r="E367" s="265">
        <f>SUM(E368:E372)</f>
        <v>0</v>
      </c>
      <c r="F367" s="262"/>
      <c r="G367" s="263"/>
    </row>
    <row r="368" spans="1:7" ht="13.5">
      <c r="A368" s="70">
        <v>2050301</v>
      </c>
      <c r="B368" s="264" t="s">
        <v>262</v>
      </c>
      <c r="C368" s="51"/>
      <c r="D368" s="51"/>
      <c r="E368" s="51"/>
      <c r="F368" s="262"/>
      <c r="G368" s="263"/>
    </row>
    <row r="369" spans="1:7" ht="13.5">
      <c r="A369" s="70">
        <v>2050302</v>
      </c>
      <c r="B369" s="264" t="s">
        <v>263</v>
      </c>
      <c r="C369" s="51"/>
      <c r="D369" s="51"/>
      <c r="E369" s="51"/>
      <c r="F369" s="262"/>
      <c r="G369" s="263"/>
    </row>
    <row r="370" spans="1:7" ht="13.5">
      <c r="A370" s="70">
        <v>2050303</v>
      </c>
      <c r="B370" s="264" t="s">
        <v>264</v>
      </c>
      <c r="C370" s="51"/>
      <c r="D370" s="51"/>
      <c r="E370" s="51"/>
      <c r="F370" s="262"/>
      <c r="G370" s="263"/>
    </row>
    <row r="371" spans="1:7" ht="13.5">
      <c r="A371" s="70">
        <v>2050305</v>
      </c>
      <c r="B371" s="269" t="s">
        <v>265</v>
      </c>
      <c r="C371" s="51"/>
      <c r="D371" s="51"/>
      <c r="E371" s="51"/>
      <c r="F371" s="262"/>
      <c r="G371" s="263"/>
    </row>
    <row r="372" spans="1:7" ht="13.5">
      <c r="A372" s="70">
        <v>2050399</v>
      </c>
      <c r="B372" s="269" t="s">
        <v>266</v>
      </c>
      <c r="C372" s="51"/>
      <c r="D372" s="51"/>
      <c r="E372" s="51"/>
      <c r="F372" s="262"/>
      <c r="G372" s="263"/>
    </row>
    <row r="373" spans="1:7" ht="13.5">
      <c r="A373" s="70">
        <v>20504</v>
      </c>
      <c r="B373" s="271" t="s">
        <v>267</v>
      </c>
      <c r="C373" s="265"/>
      <c r="D373" s="265"/>
      <c r="E373" s="265">
        <f>SUM(E374:E378)</f>
        <v>0</v>
      </c>
      <c r="F373" s="262"/>
      <c r="G373" s="263"/>
    </row>
    <row r="374" spans="1:7" ht="13.5">
      <c r="A374" s="70">
        <v>2050401</v>
      </c>
      <c r="B374" s="264" t="s">
        <v>268</v>
      </c>
      <c r="C374" s="51"/>
      <c r="D374" s="51"/>
      <c r="E374" s="51"/>
      <c r="F374" s="262"/>
      <c r="G374" s="263"/>
    </row>
    <row r="375" spans="1:7" ht="13.5">
      <c r="A375" s="70">
        <v>2050402</v>
      </c>
      <c r="B375" s="264" t="s">
        <v>269</v>
      </c>
      <c r="C375" s="51"/>
      <c r="D375" s="51"/>
      <c r="E375" s="51"/>
      <c r="F375" s="262"/>
      <c r="G375" s="263"/>
    </row>
    <row r="376" spans="1:7" ht="13.5">
      <c r="A376" s="70">
        <v>2050403</v>
      </c>
      <c r="B376" s="264" t="s">
        <v>270</v>
      </c>
      <c r="C376" s="51"/>
      <c r="D376" s="51"/>
      <c r="E376" s="51"/>
      <c r="F376" s="262"/>
      <c r="G376" s="263"/>
    </row>
    <row r="377" spans="1:7" ht="13.5">
      <c r="A377" s="70">
        <v>2050404</v>
      </c>
      <c r="B377" s="269" t="s">
        <v>271</v>
      </c>
      <c r="C377" s="51"/>
      <c r="D377" s="51"/>
      <c r="E377" s="51"/>
      <c r="F377" s="262"/>
      <c r="G377" s="263"/>
    </row>
    <row r="378" spans="1:7" ht="13.5">
      <c r="A378" s="70">
        <v>2050499</v>
      </c>
      <c r="B378" s="269" t="s">
        <v>272</v>
      </c>
      <c r="C378" s="51"/>
      <c r="D378" s="51"/>
      <c r="E378" s="51"/>
      <c r="F378" s="262"/>
      <c r="G378" s="263"/>
    </row>
    <row r="379" spans="1:7" ht="13.5">
      <c r="A379" s="70">
        <v>20505</v>
      </c>
      <c r="B379" s="269" t="s">
        <v>273</v>
      </c>
      <c r="C379" s="265"/>
      <c r="D379" s="265"/>
      <c r="E379" s="265">
        <f>SUM(E380:E382)</f>
        <v>0</v>
      </c>
      <c r="F379" s="262"/>
      <c r="G379" s="263"/>
    </row>
    <row r="380" spans="1:7" ht="13.5">
      <c r="A380" s="70">
        <v>2050501</v>
      </c>
      <c r="B380" s="264" t="s">
        <v>274</v>
      </c>
      <c r="C380" s="51"/>
      <c r="D380" s="51"/>
      <c r="E380" s="51"/>
      <c r="F380" s="262"/>
      <c r="G380" s="263"/>
    </row>
    <row r="381" spans="1:7" ht="13.5">
      <c r="A381" s="70">
        <v>2050502</v>
      </c>
      <c r="B381" s="264" t="s">
        <v>275</v>
      </c>
      <c r="C381" s="51"/>
      <c r="D381" s="51"/>
      <c r="E381" s="51"/>
      <c r="F381" s="262"/>
      <c r="G381" s="263"/>
    </row>
    <row r="382" spans="1:7" ht="13.5">
      <c r="A382" s="70">
        <v>2050599</v>
      </c>
      <c r="B382" s="264" t="s">
        <v>276</v>
      </c>
      <c r="C382" s="51"/>
      <c r="D382" s="51"/>
      <c r="E382" s="51"/>
      <c r="F382" s="262"/>
      <c r="G382" s="263"/>
    </row>
    <row r="383" spans="1:7" ht="13.5">
      <c r="A383" s="70">
        <v>20506</v>
      </c>
      <c r="B383" s="269" t="s">
        <v>277</v>
      </c>
      <c r="C383" s="265"/>
      <c r="D383" s="265"/>
      <c r="E383" s="265">
        <f>SUM(E384:E386)</f>
        <v>0</v>
      </c>
      <c r="F383" s="262"/>
      <c r="G383" s="263"/>
    </row>
    <row r="384" spans="1:7" ht="13.5">
      <c r="A384" s="70">
        <v>2050601</v>
      </c>
      <c r="B384" s="269" t="s">
        <v>278</v>
      </c>
      <c r="C384" s="51"/>
      <c r="D384" s="51"/>
      <c r="E384" s="51"/>
      <c r="F384" s="262"/>
      <c r="G384" s="263"/>
    </row>
    <row r="385" spans="1:7" ht="13.5">
      <c r="A385" s="70">
        <v>2050602</v>
      </c>
      <c r="B385" s="269" t="s">
        <v>279</v>
      </c>
      <c r="C385" s="51"/>
      <c r="D385" s="51"/>
      <c r="E385" s="51"/>
      <c r="F385" s="262"/>
      <c r="G385" s="263"/>
    </row>
    <row r="386" spans="1:7" ht="13.5">
      <c r="A386" s="70">
        <v>2050699</v>
      </c>
      <c r="B386" s="271" t="s">
        <v>280</v>
      </c>
      <c r="C386" s="51"/>
      <c r="D386" s="51"/>
      <c r="E386" s="51"/>
      <c r="F386" s="262"/>
      <c r="G386" s="263"/>
    </row>
    <row r="387" spans="1:7" ht="13.5">
      <c r="A387" s="70">
        <v>20507</v>
      </c>
      <c r="B387" s="264" t="s">
        <v>281</v>
      </c>
      <c r="C387" s="265"/>
      <c r="D387" s="265"/>
      <c r="E387" s="265">
        <f>SUM(E388:E390)</f>
        <v>0</v>
      </c>
      <c r="F387" s="262"/>
      <c r="G387" s="263"/>
    </row>
    <row r="388" spans="1:7" ht="13.5">
      <c r="A388" s="70">
        <v>2050701</v>
      </c>
      <c r="B388" s="264" t="s">
        <v>282</v>
      </c>
      <c r="C388" s="51"/>
      <c r="D388" s="51"/>
      <c r="E388" s="51"/>
      <c r="F388" s="262"/>
      <c r="G388" s="263"/>
    </row>
    <row r="389" spans="1:7" ht="13.5">
      <c r="A389" s="70">
        <v>2050702</v>
      </c>
      <c r="B389" s="264" t="s">
        <v>283</v>
      </c>
      <c r="C389" s="51"/>
      <c r="D389" s="51"/>
      <c r="E389" s="51"/>
      <c r="F389" s="262"/>
      <c r="G389" s="263"/>
    </row>
    <row r="390" spans="1:7" ht="13.5">
      <c r="A390" s="70">
        <v>2050799</v>
      </c>
      <c r="B390" s="269" t="s">
        <v>284</v>
      </c>
      <c r="C390" s="51"/>
      <c r="D390" s="51"/>
      <c r="E390" s="51"/>
      <c r="F390" s="262"/>
      <c r="G390" s="263"/>
    </row>
    <row r="391" spans="1:7" ht="13.5">
      <c r="A391" s="70">
        <v>20508</v>
      </c>
      <c r="B391" s="269" t="s">
        <v>285</v>
      </c>
      <c r="C391" s="265"/>
      <c r="D391" s="265"/>
      <c r="E391" s="265">
        <f>SUM(E392:E396)</f>
        <v>0</v>
      </c>
      <c r="F391" s="262"/>
      <c r="G391" s="263"/>
    </row>
    <row r="392" spans="1:7" ht="13.5">
      <c r="A392" s="70">
        <v>2050801</v>
      </c>
      <c r="B392" s="269" t="s">
        <v>286</v>
      </c>
      <c r="C392" s="51"/>
      <c r="D392" s="51"/>
      <c r="E392" s="51"/>
      <c r="F392" s="262"/>
      <c r="G392" s="263"/>
    </row>
    <row r="393" spans="1:7" ht="13.5">
      <c r="A393" s="70">
        <v>2050802</v>
      </c>
      <c r="B393" s="264" t="s">
        <v>287</v>
      </c>
      <c r="C393" s="51"/>
      <c r="D393" s="51"/>
      <c r="E393" s="51"/>
      <c r="F393" s="262"/>
      <c r="G393" s="263"/>
    </row>
    <row r="394" spans="1:7" ht="13.5">
      <c r="A394" s="70">
        <v>2050803</v>
      </c>
      <c r="B394" s="264" t="s">
        <v>288</v>
      </c>
      <c r="C394" s="51"/>
      <c r="D394" s="51"/>
      <c r="E394" s="51"/>
      <c r="F394" s="262"/>
      <c r="G394" s="263"/>
    </row>
    <row r="395" spans="1:7" ht="13.5">
      <c r="A395" s="70">
        <v>2050804</v>
      </c>
      <c r="B395" s="264" t="s">
        <v>289</v>
      </c>
      <c r="C395" s="51"/>
      <c r="D395" s="51"/>
      <c r="E395" s="51"/>
      <c r="F395" s="262"/>
      <c r="G395" s="263"/>
    </row>
    <row r="396" spans="1:7" ht="13.5">
      <c r="A396" s="70">
        <v>2050899</v>
      </c>
      <c r="B396" s="264" t="s">
        <v>290</v>
      </c>
      <c r="C396" s="51"/>
      <c r="D396" s="51"/>
      <c r="E396" s="51"/>
      <c r="F396" s="262"/>
      <c r="G396" s="263"/>
    </row>
    <row r="397" spans="1:7" ht="13.5">
      <c r="A397" s="70">
        <v>20509</v>
      </c>
      <c r="B397" s="264" t="s">
        <v>291</v>
      </c>
      <c r="C397" s="265"/>
      <c r="D397" s="265"/>
      <c r="E397" s="265">
        <f>SUM(E398:E403)</f>
        <v>0</v>
      </c>
      <c r="F397" s="262"/>
      <c r="G397" s="263"/>
    </row>
    <row r="398" spans="1:7" ht="13.5">
      <c r="A398" s="70">
        <v>2050901</v>
      </c>
      <c r="B398" s="269" t="s">
        <v>292</v>
      </c>
      <c r="C398" s="51"/>
      <c r="D398" s="51"/>
      <c r="E398" s="51"/>
      <c r="F398" s="262"/>
      <c r="G398" s="263"/>
    </row>
    <row r="399" spans="1:7" ht="13.5">
      <c r="A399" s="70">
        <v>2050902</v>
      </c>
      <c r="B399" s="269" t="s">
        <v>293</v>
      </c>
      <c r="C399" s="51"/>
      <c r="D399" s="51"/>
      <c r="E399" s="51"/>
      <c r="F399" s="262"/>
      <c r="G399" s="263"/>
    </row>
    <row r="400" spans="1:7" ht="13.5">
      <c r="A400" s="70">
        <v>2050903</v>
      </c>
      <c r="B400" s="269" t="s">
        <v>294</v>
      </c>
      <c r="C400" s="51"/>
      <c r="D400" s="51"/>
      <c r="E400" s="51"/>
      <c r="F400" s="262"/>
      <c r="G400" s="263"/>
    </row>
    <row r="401" spans="1:7" ht="13.5">
      <c r="A401" s="70">
        <v>2050904</v>
      </c>
      <c r="B401" s="271" t="s">
        <v>295</v>
      </c>
      <c r="C401" s="51"/>
      <c r="D401" s="51"/>
      <c r="E401" s="51"/>
      <c r="F401" s="262"/>
      <c r="G401" s="263"/>
    </row>
    <row r="402" spans="1:7" ht="13.5">
      <c r="A402" s="70">
        <v>2050905</v>
      </c>
      <c r="B402" s="264" t="s">
        <v>296</v>
      </c>
      <c r="C402" s="51"/>
      <c r="D402" s="51"/>
      <c r="E402" s="51"/>
      <c r="F402" s="262"/>
      <c r="G402" s="263"/>
    </row>
    <row r="403" spans="1:7" ht="13.5">
      <c r="A403" s="70">
        <v>2050999</v>
      </c>
      <c r="B403" s="264" t="s">
        <v>297</v>
      </c>
      <c r="C403" s="51"/>
      <c r="D403" s="51"/>
      <c r="E403" s="51"/>
      <c r="F403" s="262"/>
      <c r="G403" s="263"/>
    </row>
    <row r="404" spans="1:7" ht="13.5">
      <c r="A404" s="70">
        <v>20599</v>
      </c>
      <c r="B404" s="264" t="s">
        <v>298</v>
      </c>
      <c r="C404" s="265"/>
      <c r="D404" s="265"/>
      <c r="E404" s="265">
        <f>SUM(E405)</f>
        <v>0</v>
      </c>
      <c r="F404" s="262"/>
      <c r="G404" s="263"/>
    </row>
    <row r="405" spans="1:7" ht="13.5">
      <c r="A405" s="70">
        <v>2059999</v>
      </c>
      <c r="B405" s="264" t="s">
        <v>299</v>
      </c>
      <c r="C405" s="51"/>
      <c r="D405" s="51"/>
      <c r="E405" s="51"/>
      <c r="F405" s="262"/>
      <c r="G405" s="263"/>
    </row>
    <row r="406" spans="1:7" ht="13.5">
      <c r="A406" s="70">
        <v>206</v>
      </c>
      <c r="B406" s="271" t="s">
        <v>300</v>
      </c>
      <c r="C406" s="51">
        <v>17</v>
      </c>
      <c r="D406" s="51"/>
      <c r="E406" s="51">
        <f>SUM(E407,E412,E421,E427,E432,E437,E442,E449,E453,E457)</f>
        <v>0</v>
      </c>
      <c r="F406" s="262"/>
      <c r="G406" s="263"/>
    </row>
    <row r="407" spans="1:7" ht="13.5">
      <c r="A407" s="70">
        <v>20601</v>
      </c>
      <c r="B407" s="269" t="s">
        <v>301</v>
      </c>
      <c r="C407" s="266">
        <f>SUM(C408:C411)</f>
        <v>17</v>
      </c>
      <c r="D407" s="265"/>
      <c r="E407" s="265">
        <f>SUM(E408:E411)</f>
        <v>0</v>
      </c>
      <c r="F407" s="262"/>
      <c r="G407" s="263"/>
    </row>
    <row r="408" spans="1:7" ht="13.5">
      <c r="A408" s="70">
        <v>2060101</v>
      </c>
      <c r="B408" s="264" t="s">
        <v>44</v>
      </c>
      <c r="C408" s="266">
        <v>17</v>
      </c>
      <c r="D408" s="51"/>
      <c r="E408" s="51"/>
      <c r="F408" s="262"/>
      <c r="G408" s="263"/>
    </row>
    <row r="409" spans="1:7" ht="13.5">
      <c r="A409" s="70">
        <v>2060102</v>
      </c>
      <c r="B409" s="264" t="s">
        <v>45</v>
      </c>
      <c r="C409" s="51"/>
      <c r="D409" s="51"/>
      <c r="E409" s="51"/>
      <c r="F409" s="262"/>
      <c r="G409" s="263"/>
    </row>
    <row r="410" spans="1:7" ht="13.5">
      <c r="A410" s="70">
        <v>2060103</v>
      </c>
      <c r="B410" s="264" t="s">
        <v>46</v>
      </c>
      <c r="C410" s="51"/>
      <c r="D410" s="51"/>
      <c r="E410" s="51"/>
      <c r="F410" s="262"/>
      <c r="G410" s="263"/>
    </row>
    <row r="411" spans="1:7" ht="13.5">
      <c r="A411" s="70">
        <v>2060199</v>
      </c>
      <c r="B411" s="269" t="s">
        <v>302</v>
      </c>
      <c r="C411" s="51"/>
      <c r="D411" s="51"/>
      <c r="E411" s="51"/>
      <c r="F411" s="262"/>
      <c r="G411" s="263"/>
    </row>
    <row r="412" spans="1:7" ht="13.5">
      <c r="A412" s="70">
        <v>20602</v>
      </c>
      <c r="B412" s="264" t="s">
        <v>303</v>
      </c>
      <c r="C412" s="265"/>
      <c r="D412" s="265"/>
      <c r="E412" s="265">
        <f>SUM(E413:E420)</f>
        <v>0</v>
      </c>
      <c r="F412" s="262"/>
      <c r="G412" s="263"/>
    </row>
    <row r="413" spans="1:7" ht="13.5">
      <c r="A413" s="70">
        <v>2060201</v>
      </c>
      <c r="B413" s="264" t="s">
        <v>304</v>
      </c>
      <c r="C413" s="51"/>
      <c r="D413" s="51"/>
      <c r="E413" s="51"/>
      <c r="F413" s="262"/>
      <c r="G413" s="263"/>
    </row>
    <row r="414" spans="1:7" ht="13.5">
      <c r="A414" s="70">
        <v>2060203</v>
      </c>
      <c r="B414" s="271" t="s">
        <v>305</v>
      </c>
      <c r="C414" s="51"/>
      <c r="D414" s="51"/>
      <c r="E414" s="51"/>
      <c r="F414" s="262"/>
      <c r="G414" s="263"/>
    </row>
    <row r="415" spans="1:7" ht="13.5">
      <c r="A415" s="70">
        <v>2060204</v>
      </c>
      <c r="B415" s="264" t="s">
        <v>306</v>
      </c>
      <c r="C415" s="51"/>
      <c r="D415" s="51"/>
      <c r="E415" s="51"/>
      <c r="F415" s="262"/>
      <c r="G415" s="263"/>
    </row>
    <row r="416" spans="1:7" ht="13.5">
      <c r="A416" s="70">
        <v>2060205</v>
      </c>
      <c r="B416" s="264" t="s">
        <v>307</v>
      </c>
      <c r="C416" s="51"/>
      <c r="D416" s="51"/>
      <c r="E416" s="51"/>
      <c r="F416" s="262"/>
      <c r="G416" s="263"/>
    </row>
    <row r="417" spans="1:7" ht="13.5">
      <c r="A417" s="70">
        <v>2060206</v>
      </c>
      <c r="B417" s="264" t="s">
        <v>308</v>
      </c>
      <c r="C417" s="51"/>
      <c r="D417" s="51"/>
      <c r="E417" s="51"/>
      <c r="F417" s="262"/>
      <c r="G417" s="263"/>
    </row>
    <row r="418" spans="1:7" ht="13.5">
      <c r="A418" s="70">
        <v>2060207</v>
      </c>
      <c r="B418" s="269" t="s">
        <v>309</v>
      </c>
      <c r="C418" s="51"/>
      <c r="D418" s="51"/>
      <c r="E418" s="51"/>
      <c r="F418" s="262"/>
      <c r="G418" s="263"/>
    </row>
    <row r="419" spans="1:7" ht="13.5">
      <c r="A419" s="70">
        <v>2060208</v>
      </c>
      <c r="B419" s="269" t="s">
        <v>310</v>
      </c>
      <c r="C419" s="51"/>
      <c r="D419" s="51"/>
      <c r="E419" s="51"/>
      <c r="F419" s="262"/>
      <c r="G419" s="263"/>
    </row>
    <row r="420" spans="1:7" ht="13.5">
      <c r="A420" s="70">
        <v>2060299</v>
      </c>
      <c r="B420" s="269" t="s">
        <v>311</v>
      </c>
      <c r="C420" s="51"/>
      <c r="D420" s="51"/>
      <c r="E420" s="51"/>
      <c r="F420" s="262"/>
      <c r="G420" s="263"/>
    </row>
    <row r="421" spans="1:7" ht="13.5">
      <c r="A421" s="70">
        <v>20603</v>
      </c>
      <c r="B421" s="269" t="s">
        <v>312</v>
      </c>
      <c r="C421" s="265"/>
      <c r="D421" s="265"/>
      <c r="E421" s="265">
        <f>SUM(E422:E426)</f>
        <v>0</v>
      </c>
      <c r="F421" s="262"/>
      <c r="G421" s="263"/>
    </row>
    <row r="422" spans="1:7" ht="13.5">
      <c r="A422" s="70">
        <v>2060301</v>
      </c>
      <c r="B422" s="264" t="s">
        <v>304</v>
      </c>
      <c r="C422" s="51"/>
      <c r="D422" s="51"/>
      <c r="E422" s="51"/>
      <c r="F422" s="262"/>
      <c r="G422" s="263"/>
    </row>
    <row r="423" spans="1:7" ht="13.5">
      <c r="A423" s="70">
        <v>2060302</v>
      </c>
      <c r="B423" s="264" t="s">
        <v>313</v>
      </c>
      <c r="C423" s="51"/>
      <c r="D423" s="51"/>
      <c r="E423" s="51"/>
      <c r="F423" s="262"/>
      <c r="G423" s="263"/>
    </row>
    <row r="424" spans="1:7" ht="13.5">
      <c r="A424" s="70">
        <v>2060303</v>
      </c>
      <c r="B424" s="264" t="s">
        <v>314</v>
      </c>
      <c r="C424" s="51"/>
      <c r="D424" s="51"/>
      <c r="E424" s="51"/>
      <c r="F424" s="262"/>
      <c r="G424" s="263"/>
    </row>
    <row r="425" spans="1:7" ht="13.5">
      <c r="A425" s="70">
        <v>2060304</v>
      </c>
      <c r="B425" s="269" t="s">
        <v>315</v>
      </c>
      <c r="C425" s="51"/>
      <c r="D425" s="51"/>
      <c r="E425" s="51"/>
      <c r="F425" s="262"/>
      <c r="G425" s="263"/>
    </row>
    <row r="426" spans="1:7" ht="13.5">
      <c r="A426" s="70">
        <v>2060399</v>
      </c>
      <c r="B426" s="269" t="s">
        <v>316</v>
      </c>
      <c r="C426" s="51"/>
      <c r="D426" s="51"/>
      <c r="E426" s="51"/>
      <c r="F426" s="262"/>
      <c r="G426" s="263"/>
    </row>
    <row r="427" spans="1:7" ht="13.5">
      <c r="A427" s="70">
        <v>20604</v>
      </c>
      <c r="B427" s="269" t="s">
        <v>317</v>
      </c>
      <c r="C427" s="265"/>
      <c r="D427" s="265"/>
      <c r="E427" s="265">
        <f>SUM(E428:E431)</f>
        <v>0</v>
      </c>
      <c r="F427" s="262"/>
      <c r="G427" s="263"/>
    </row>
    <row r="428" spans="1:7" ht="13.5">
      <c r="A428" s="70">
        <v>2060401</v>
      </c>
      <c r="B428" s="271" t="s">
        <v>304</v>
      </c>
      <c r="C428" s="51"/>
      <c r="D428" s="51"/>
      <c r="E428" s="51"/>
      <c r="F428" s="262"/>
      <c r="G428" s="263"/>
    </row>
    <row r="429" spans="1:7" ht="13.5">
      <c r="A429" s="70">
        <v>2060404</v>
      </c>
      <c r="B429" s="264" t="s">
        <v>318</v>
      </c>
      <c r="C429" s="51"/>
      <c r="D429" s="51"/>
      <c r="E429" s="51"/>
      <c r="F429" s="262"/>
      <c r="G429" s="263"/>
    </row>
    <row r="430" spans="1:7" ht="13.5">
      <c r="A430" s="70">
        <v>2060405</v>
      </c>
      <c r="B430" s="264" t="s">
        <v>319</v>
      </c>
      <c r="C430" s="51"/>
      <c r="D430" s="51"/>
      <c r="E430" s="51"/>
      <c r="F430" s="262"/>
      <c r="G430" s="263"/>
    </row>
    <row r="431" spans="1:7" ht="13.5">
      <c r="A431" s="70">
        <v>2060499</v>
      </c>
      <c r="B431" s="269" t="s">
        <v>320</v>
      </c>
      <c r="C431" s="51"/>
      <c r="D431" s="51"/>
      <c r="E431" s="51"/>
      <c r="F431" s="262"/>
      <c r="G431" s="263"/>
    </row>
    <row r="432" spans="1:7" ht="13.5">
      <c r="A432" s="70">
        <v>20605</v>
      </c>
      <c r="B432" s="269" t="s">
        <v>321</v>
      </c>
      <c r="C432" s="265"/>
      <c r="D432" s="265"/>
      <c r="E432" s="265">
        <f>SUM(E433:E436)</f>
        <v>0</v>
      </c>
      <c r="F432" s="262"/>
      <c r="G432" s="263"/>
    </row>
    <row r="433" spans="1:7" ht="13.5">
      <c r="A433" s="70">
        <v>2060501</v>
      </c>
      <c r="B433" s="269" t="s">
        <v>304</v>
      </c>
      <c r="C433" s="51"/>
      <c r="D433" s="51"/>
      <c r="E433" s="51"/>
      <c r="F433" s="262"/>
      <c r="G433" s="263"/>
    </row>
    <row r="434" spans="1:7" ht="13.5">
      <c r="A434" s="70">
        <v>2060502</v>
      </c>
      <c r="B434" s="264" t="s">
        <v>322</v>
      </c>
      <c r="C434" s="51"/>
      <c r="D434" s="51"/>
      <c r="E434" s="51"/>
      <c r="F434" s="262"/>
      <c r="G434" s="263"/>
    </row>
    <row r="435" spans="1:7" ht="13.5">
      <c r="A435" s="70">
        <v>2060503</v>
      </c>
      <c r="B435" s="264" t="s">
        <v>323</v>
      </c>
      <c r="C435" s="51"/>
      <c r="D435" s="51"/>
      <c r="E435" s="51"/>
      <c r="F435" s="262"/>
      <c r="G435" s="263"/>
    </row>
    <row r="436" spans="1:7" ht="13.5">
      <c r="A436" s="70">
        <v>2060599</v>
      </c>
      <c r="B436" s="264" t="s">
        <v>324</v>
      </c>
      <c r="C436" s="51"/>
      <c r="D436" s="51"/>
      <c r="E436" s="51"/>
      <c r="F436" s="262"/>
      <c r="G436" s="263"/>
    </row>
    <row r="437" spans="1:7" ht="13.5">
      <c r="A437" s="70">
        <v>20606</v>
      </c>
      <c r="B437" s="269" t="s">
        <v>325</v>
      </c>
      <c r="C437" s="265"/>
      <c r="D437" s="265"/>
      <c r="E437" s="265">
        <f>SUM(E438:E441)</f>
        <v>0</v>
      </c>
      <c r="F437" s="262"/>
      <c r="G437" s="263"/>
    </row>
    <row r="438" spans="1:7" ht="13.5">
      <c r="A438" s="70">
        <v>2060601</v>
      </c>
      <c r="B438" s="269" t="s">
        <v>326</v>
      </c>
      <c r="C438" s="51"/>
      <c r="D438" s="51"/>
      <c r="E438" s="51"/>
      <c r="F438" s="262"/>
      <c r="G438" s="263"/>
    </row>
    <row r="439" spans="1:7" ht="13.5">
      <c r="A439" s="70">
        <v>2060602</v>
      </c>
      <c r="B439" s="269" t="s">
        <v>327</v>
      </c>
      <c r="C439" s="51"/>
      <c r="D439" s="51"/>
      <c r="E439" s="51"/>
      <c r="F439" s="262"/>
      <c r="G439" s="263"/>
    </row>
    <row r="440" spans="1:7" ht="13.5">
      <c r="A440" s="70">
        <v>2060603</v>
      </c>
      <c r="B440" s="269" t="s">
        <v>328</v>
      </c>
      <c r="C440" s="51"/>
      <c r="D440" s="51"/>
      <c r="E440" s="51"/>
      <c r="F440" s="262"/>
      <c r="G440" s="263"/>
    </row>
    <row r="441" spans="1:7" ht="13.5">
      <c r="A441" s="70">
        <v>2060699</v>
      </c>
      <c r="B441" s="269" t="s">
        <v>329</v>
      </c>
      <c r="C441" s="51"/>
      <c r="D441" s="51"/>
      <c r="E441" s="51"/>
      <c r="F441" s="262"/>
      <c r="G441" s="263"/>
    </row>
    <row r="442" spans="1:7" ht="13.5">
      <c r="A442" s="70">
        <v>20607</v>
      </c>
      <c r="B442" s="264" t="s">
        <v>330</v>
      </c>
      <c r="C442" s="265"/>
      <c r="D442" s="265"/>
      <c r="E442" s="265">
        <f>SUM(E443:E448)</f>
        <v>0</v>
      </c>
      <c r="F442" s="262"/>
      <c r="G442" s="263"/>
    </row>
    <row r="443" spans="1:7" ht="13.5">
      <c r="A443" s="70">
        <v>2060701</v>
      </c>
      <c r="B443" s="264" t="s">
        <v>304</v>
      </c>
      <c r="C443" s="51"/>
      <c r="D443" s="51"/>
      <c r="E443" s="51"/>
      <c r="F443" s="262"/>
      <c r="G443" s="263"/>
    </row>
    <row r="444" spans="1:7" ht="13.5">
      <c r="A444" s="70">
        <v>2060702</v>
      </c>
      <c r="B444" s="269" t="s">
        <v>331</v>
      </c>
      <c r="C444" s="51"/>
      <c r="D444" s="51"/>
      <c r="E444" s="51"/>
      <c r="F444" s="262"/>
      <c r="G444" s="263"/>
    </row>
    <row r="445" spans="1:7" ht="13.5">
      <c r="A445" s="70">
        <v>2060703</v>
      </c>
      <c r="B445" s="269" t="s">
        <v>332</v>
      </c>
      <c r="C445" s="51"/>
      <c r="D445" s="51"/>
      <c r="E445" s="51"/>
      <c r="F445" s="262"/>
      <c r="G445" s="263"/>
    </row>
    <row r="446" spans="1:7" ht="13.5">
      <c r="A446" s="70">
        <v>2060704</v>
      </c>
      <c r="B446" s="269" t="s">
        <v>333</v>
      </c>
      <c r="C446" s="51"/>
      <c r="D446" s="51"/>
      <c r="E446" s="51"/>
      <c r="F446" s="262"/>
      <c r="G446" s="263"/>
    </row>
    <row r="447" spans="1:7" ht="13.5">
      <c r="A447" s="70">
        <v>2060705</v>
      </c>
      <c r="B447" s="264" t="s">
        <v>334</v>
      </c>
      <c r="C447" s="51"/>
      <c r="D447" s="51"/>
      <c r="E447" s="51"/>
      <c r="F447" s="262"/>
      <c r="G447" s="263"/>
    </row>
    <row r="448" spans="1:7" ht="13.5">
      <c r="A448" s="70">
        <v>2060799</v>
      </c>
      <c r="B448" s="264" t="s">
        <v>335</v>
      </c>
      <c r="C448" s="51"/>
      <c r="D448" s="51"/>
      <c r="E448" s="51"/>
      <c r="F448" s="262"/>
      <c r="G448" s="263"/>
    </row>
    <row r="449" spans="1:7" ht="13.5">
      <c r="A449" s="70">
        <v>20608</v>
      </c>
      <c r="B449" s="264" t="s">
        <v>336</v>
      </c>
      <c r="C449" s="265"/>
      <c r="D449" s="265"/>
      <c r="E449" s="265">
        <f>SUM(E450:E452)</f>
        <v>0</v>
      </c>
      <c r="F449" s="262"/>
      <c r="G449" s="263"/>
    </row>
    <row r="450" spans="1:7" ht="13.5">
      <c r="A450" s="70">
        <v>2060801</v>
      </c>
      <c r="B450" s="269" t="s">
        <v>337</v>
      </c>
      <c r="C450" s="51"/>
      <c r="D450" s="51"/>
      <c r="E450" s="51"/>
      <c r="F450" s="262"/>
      <c r="G450" s="263"/>
    </row>
    <row r="451" spans="1:7" ht="13.5">
      <c r="A451" s="70">
        <v>2060802</v>
      </c>
      <c r="B451" s="269" t="s">
        <v>338</v>
      </c>
      <c r="C451" s="51"/>
      <c r="D451" s="51"/>
      <c r="E451" s="51"/>
      <c r="F451" s="262"/>
      <c r="G451" s="263"/>
    </row>
    <row r="452" spans="1:7" ht="13.5">
      <c r="A452" s="70">
        <v>2060899</v>
      </c>
      <c r="B452" s="269" t="s">
        <v>339</v>
      </c>
      <c r="C452" s="51"/>
      <c r="D452" s="51"/>
      <c r="E452" s="51"/>
      <c r="F452" s="262"/>
      <c r="G452" s="263"/>
    </row>
    <row r="453" spans="1:7" ht="13.5">
      <c r="A453" s="70">
        <v>20609</v>
      </c>
      <c r="B453" s="271" t="s">
        <v>340</v>
      </c>
      <c r="C453" s="265"/>
      <c r="D453" s="265"/>
      <c r="E453" s="265">
        <f>SUM(E454:E456)</f>
        <v>0</v>
      </c>
      <c r="F453" s="262"/>
      <c r="G453" s="263"/>
    </row>
    <row r="454" spans="1:7" ht="13.5">
      <c r="A454" s="70">
        <v>2060901</v>
      </c>
      <c r="B454" s="269" t="s">
        <v>341</v>
      </c>
      <c r="C454" s="51"/>
      <c r="D454" s="51"/>
      <c r="E454" s="51"/>
      <c r="F454" s="262"/>
      <c r="G454" s="263"/>
    </row>
    <row r="455" spans="1:7" ht="13.5">
      <c r="A455" s="70">
        <v>2060902</v>
      </c>
      <c r="B455" s="269" t="s">
        <v>342</v>
      </c>
      <c r="C455" s="51"/>
      <c r="D455" s="51"/>
      <c r="E455" s="51"/>
      <c r="F455" s="262"/>
      <c r="G455" s="263"/>
    </row>
    <row r="456" spans="1:7" ht="13.5">
      <c r="A456" s="70">
        <v>2060999</v>
      </c>
      <c r="B456" s="269" t="s">
        <v>343</v>
      </c>
      <c r="C456" s="51"/>
      <c r="D456" s="51"/>
      <c r="E456" s="51"/>
      <c r="F456" s="262"/>
      <c r="G456" s="263"/>
    </row>
    <row r="457" spans="1:7" ht="13.5">
      <c r="A457" s="70">
        <v>20699</v>
      </c>
      <c r="B457" s="264" t="s">
        <v>344</v>
      </c>
      <c r="C457" s="265"/>
      <c r="D457" s="265"/>
      <c r="E457" s="265">
        <f>SUM(E458:E461)</f>
        <v>0</v>
      </c>
      <c r="F457" s="262"/>
      <c r="G457" s="263"/>
    </row>
    <row r="458" spans="1:7" ht="13.5">
      <c r="A458" s="70">
        <v>2069901</v>
      </c>
      <c r="B458" s="264" t="s">
        <v>345</v>
      </c>
      <c r="C458" s="51"/>
      <c r="D458" s="51"/>
      <c r="E458" s="51"/>
      <c r="F458" s="262"/>
      <c r="G458" s="263"/>
    </row>
    <row r="459" spans="1:7" ht="13.5">
      <c r="A459" s="70">
        <v>2069902</v>
      </c>
      <c r="B459" s="269" t="s">
        <v>346</v>
      </c>
      <c r="C459" s="51"/>
      <c r="D459" s="51"/>
      <c r="E459" s="51"/>
      <c r="F459" s="262"/>
      <c r="G459" s="263"/>
    </row>
    <row r="460" spans="1:7" ht="13.5">
      <c r="A460" s="70">
        <v>2069903</v>
      </c>
      <c r="B460" s="269" t="s">
        <v>347</v>
      </c>
      <c r="C460" s="51"/>
      <c r="D460" s="51"/>
      <c r="E460" s="51"/>
      <c r="F460" s="262"/>
      <c r="G460" s="263"/>
    </row>
    <row r="461" spans="1:7" ht="13.5">
      <c r="A461" s="70">
        <v>2069999</v>
      </c>
      <c r="B461" s="269" t="s">
        <v>348</v>
      </c>
      <c r="C461" s="51"/>
      <c r="D461" s="51"/>
      <c r="E461" s="51"/>
      <c r="F461" s="262"/>
      <c r="G461" s="263"/>
    </row>
    <row r="462" spans="1:7" ht="13.5">
      <c r="A462" s="70">
        <v>207</v>
      </c>
      <c r="B462" s="271" t="s">
        <v>349</v>
      </c>
      <c r="C462" s="51">
        <v>57</v>
      </c>
      <c r="D462" s="51">
        <v>25</v>
      </c>
      <c r="E462" s="51">
        <f>SUM(E463,E479,E487,E498,E507,E515)</f>
        <v>14</v>
      </c>
      <c r="F462" s="262"/>
      <c r="G462" s="263"/>
    </row>
    <row r="463" spans="1:7" ht="13.5">
      <c r="A463" s="70">
        <v>20701</v>
      </c>
      <c r="B463" s="271" t="s">
        <v>350</v>
      </c>
      <c r="C463" s="266">
        <f>SUM(C464:C478)</f>
        <v>57</v>
      </c>
      <c r="D463" s="279">
        <f>SUM(D464:D478)</f>
        <v>18</v>
      </c>
      <c r="E463" s="265">
        <f>SUM(E464:E478)</f>
        <v>0</v>
      </c>
      <c r="F463" s="262"/>
      <c r="G463" s="263"/>
    </row>
    <row r="464" spans="1:7" ht="13.5">
      <c r="A464" s="70">
        <v>2070101</v>
      </c>
      <c r="B464" s="271" t="s">
        <v>44</v>
      </c>
      <c r="C464" s="266"/>
      <c r="D464" s="267">
        <v>0</v>
      </c>
      <c r="E464" s="51"/>
      <c r="F464" s="262"/>
      <c r="G464" s="263"/>
    </row>
    <row r="465" spans="1:7" ht="13.5">
      <c r="A465" s="70">
        <v>2070102</v>
      </c>
      <c r="B465" s="271" t="s">
        <v>45</v>
      </c>
      <c r="C465" s="266"/>
      <c r="D465" s="267">
        <v>0</v>
      </c>
      <c r="E465" s="51"/>
      <c r="F465" s="262"/>
      <c r="G465" s="263"/>
    </row>
    <row r="466" spans="1:7" ht="13.5">
      <c r="A466" s="70">
        <v>2070103</v>
      </c>
      <c r="B466" s="271" t="s">
        <v>46</v>
      </c>
      <c r="C466" s="266"/>
      <c r="D466" s="267">
        <v>0</v>
      </c>
      <c r="E466" s="51"/>
      <c r="F466" s="262"/>
      <c r="G466" s="263"/>
    </row>
    <row r="467" spans="1:7" ht="13.5">
      <c r="A467" s="70">
        <v>2070104</v>
      </c>
      <c r="B467" s="271" t="s">
        <v>351</v>
      </c>
      <c r="C467" s="266"/>
      <c r="D467" s="267">
        <v>0</v>
      </c>
      <c r="E467" s="51"/>
      <c r="F467" s="262"/>
      <c r="G467" s="263"/>
    </row>
    <row r="468" spans="1:7" ht="13.5">
      <c r="A468" s="70">
        <v>2070105</v>
      </c>
      <c r="B468" s="271" t="s">
        <v>352</v>
      </c>
      <c r="C468" s="266"/>
      <c r="D468" s="267">
        <v>0</v>
      </c>
      <c r="E468" s="51"/>
      <c r="F468" s="262"/>
      <c r="G468" s="263"/>
    </row>
    <row r="469" spans="1:7" ht="13.5">
      <c r="A469" s="70">
        <v>2070106</v>
      </c>
      <c r="B469" s="271" t="s">
        <v>353</v>
      </c>
      <c r="C469" s="266"/>
      <c r="D469" s="267">
        <v>0</v>
      </c>
      <c r="E469" s="51"/>
      <c r="F469" s="262"/>
      <c r="G469" s="263"/>
    </row>
    <row r="470" spans="1:7" ht="13.5">
      <c r="A470" s="70">
        <v>2070107</v>
      </c>
      <c r="B470" s="271" t="s">
        <v>354</v>
      </c>
      <c r="C470" s="266"/>
      <c r="D470" s="267">
        <v>0</v>
      </c>
      <c r="E470" s="51"/>
      <c r="F470" s="262"/>
      <c r="G470" s="263"/>
    </row>
    <row r="471" spans="1:7" ht="13.5">
      <c r="A471" s="70">
        <v>2070108</v>
      </c>
      <c r="B471" s="271" t="s">
        <v>355</v>
      </c>
      <c r="C471" s="266">
        <v>36</v>
      </c>
      <c r="D471" s="267">
        <v>6</v>
      </c>
      <c r="E471" s="51"/>
      <c r="F471" s="262"/>
      <c r="G471" s="263"/>
    </row>
    <row r="472" spans="1:7" ht="13.5">
      <c r="A472" s="70">
        <v>2070109</v>
      </c>
      <c r="B472" s="271" t="s">
        <v>356</v>
      </c>
      <c r="C472" s="266"/>
      <c r="D472" s="267">
        <v>0</v>
      </c>
      <c r="E472" s="51"/>
      <c r="F472" s="262"/>
      <c r="G472" s="263"/>
    </row>
    <row r="473" spans="1:7" ht="13.5">
      <c r="A473" s="70">
        <v>2070110</v>
      </c>
      <c r="B473" s="271" t="s">
        <v>357</v>
      </c>
      <c r="C473" s="266"/>
      <c r="D473" s="267">
        <v>0</v>
      </c>
      <c r="E473" s="51"/>
      <c r="F473" s="262"/>
      <c r="G473" s="263"/>
    </row>
    <row r="474" spans="1:7" ht="13.5">
      <c r="A474" s="70">
        <v>2070111</v>
      </c>
      <c r="B474" s="271" t="s">
        <v>358</v>
      </c>
      <c r="C474" s="266"/>
      <c r="D474" s="267">
        <v>0</v>
      </c>
      <c r="E474" s="51"/>
      <c r="F474" s="262"/>
      <c r="G474" s="263"/>
    </row>
    <row r="475" spans="1:7" ht="13.5">
      <c r="A475" s="70">
        <v>2070112</v>
      </c>
      <c r="B475" s="271" t="s">
        <v>359</v>
      </c>
      <c r="C475" s="266"/>
      <c r="D475" s="267">
        <v>0</v>
      </c>
      <c r="E475" s="51"/>
      <c r="F475" s="262"/>
      <c r="G475" s="263"/>
    </row>
    <row r="476" spans="1:7" ht="13.5">
      <c r="A476" s="70">
        <v>2070113</v>
      </c>
      <c r="B476" s="271" t="s">
        <v>360</v>
      </c>
      <c r="C476" s="266"/>
      <c r="D476" s="267">
        <v>0</v>
      </c>
      <c r="E476" s="51"/>
      <c r="F476" s="262"/>
      <c r="G476" s="263"/>
    </row>
    <row r="477" spans="1:7" ht="13.5">
      <c r="A477" s="70">
        <v>2070114</v>
      </c>
      <c r="B477" s="271" t="s">
        <v>361</v>
      </c>
      <c r="C477" s="266"/>
      <c r="D477" s="267">
        <v>0</v>
      </c>
      <c r="E477" s="51"/>
      <c r="F477" s="262"/>
      <c r="G477" s="263"/>
    </row>
    <row r="478" spans="1:7" ht="13.5">
      <c r="A478" s="70">
        <v>2070199</v>
      </c>
      <c r="B478" s="271" t="s">
        <v>362</v>
      </c>
      <c r="C478" s="266">
        <v>21</v>
      </c>
      <c r="D478" s="267">
        <v>12</v>
      </c>
      <c r="E478" s="51"/>
      <c r="F478" s="262"/>
      <c r="G478" s="263"/>
    </row>
    <row r="479" spans="1:7" ht="13.5">
      <c r="A479" s="70">
        <v>20702</v>
      </c>
      <c r="B479" s="271" t="s">
        <v>363</v>
      </c>
      <c r="C479" s="265"/>
      <c r="D479" s="265"/>
      <c r="E479" s="265">
        <f>SUM(E480:E486)</f>
        <v>0</v>
      </c>
      <c r="F479" s="262"/>
      <c r="G479" s="263"/>
    </row>
    <row r="480" spans="1:7" ht="13.5">
      <c r="A480" s="70">
        <v>2070201</v>
      </c>
      <c r="B480" s="271" t="s">
        <v>44</v>
      </c>
      <c r="C480" s="51"/>
      <c r="D480" s="51"/>
      <c r="E480" s="51"/>
      <c r="F480" s="262"/>
      <c r="G480" s="263"/>
    </row>
    <row r="481" spans="1:7" ht="13.5">
      <c r="A481" s="70">
        <v>2070202</v>
      </c>
      <c r="B481" s="271" t="s">
        <v>45</v>
      </c>
      <c r="C481" s="51"/>
      <c r="D481" s="51"/>
      <c r="E481" s="51"/>
      <c r="F481" s="262"/>
      <c r="G481" s="263"/>
    </row>
    <row r="482" spans="1:7" ht="13.5">
      <c r="A482" s="70">
        <v>2070203</v>
      </c>
      <c r="B482" s="271" t="s">
        <v>46</v>
      </c>
      <c r="C482" s="51"/>
      <c r="D482" s="51"/>
      <c r="E482" s="51"/>
      <c r="F482" s="262"/>
      <c r="G482" s="263"/>
    </row>
    <row r="483" spans="1:7" ht="13.5">
      <c r="A483" s="70">
        <v>2070204</v>
      </c>
      <c r="B483" s="271" t="s">
        <v>364</v>
      </c>
      <c r="C483" s="51"/>
      <c r="D483" s="51"/>
      <c r="E483" s="51"/>
      <c r="F483" s="262"/>
      <c r="G483" s="263"/>
    </row>
    <row r="484" spans="1:7" ht="13.5">
      <c r="A484" s="70">
        <v>2070205</v>
      </c>
      <c r="B484" s="271" t="s">
        <v>365</v>
      </c>
      <c r="C484" s="51"/>
      <c r="D484" s="51"/>
      <c r="E484" s="51"/>
      <c r="F484" s="262"/>
      <c r="G484" s="263"/>
    </row>
    <row r="485" spans="1:7" ht="13.5">
      <c r="A485" s="70">
        <v>2070206</v>
      </c>
      <c r="B485" s="271" t="s">
        <v>366</v>
      </c>
      <c r="C485" s="51"/>
      <c r="D485" s="51"/>
      <c r="E485" s="51"/>
      <c r="F485" s="262"/>
      <c r="G485" s="263"/>
    </row>
    <row r="486" spans="1:7" ht="13.5">
      <c r="A486" s="70">
        <v>2070299</v>
      </c>
      <c r="B486" s="271" t="s">
        <v>367</v>
      </c>
      <c r="C486" s="51"/>
      <c r="D486" s="51"/>
      <c r="E486" s="51"/>
      <c r="F486" s="262"/>
      <c r="G486" s="263"/>
    </row>
    <row r="487" spans="1:7" ht="13.5">
      <c r="A487" s="70">
        <v>20703</v>
      </c>
      <c r="B487" s="271" t="s">
        <v>368</v>
      </c>
      <c r="C487" s="265"/>
      <c r="D487" s="265"/>
      <c r="E487" s="265">
        <f>SUM(E488:E497)</f>
        <v>0</v>
      </c>
      <c r="F487" s="262"/>
      <c r="G487" s="263"/>
    </row>
    <row r="488" spans="1:7" ht="13.5">
      <c r="A488" s="70">
        <v>2070301</v>
      </c>
      <c r="B488" s="271" t="s">
        <v>44</v>
      </c>
      <c r="C488" s="51"/>
      <c r="D488" s="51"/>
      <c r="E488" s="51"/>
      <c r="F488" s="262"/>
      <c r="G488" s="263"/>
    </row>
    <row r="489" spans="1:7" ht="13.5">
      <c r="A489" s="70">
        <v>2070302</v>
      </c>
      <c r="B489" s="271" t="s">
        <v>45</v>
      </c>
      <c r="C489" s="51"/>
      <c r="D489" s="51"/>
      <c r="E489" s="51"/>
      <c r="F489" s="262"/>
      <c r="G489" s="263"/>
    </row>
    <row r="490" spans="1:7" ht="13.5">
      <c r="A490" s="70">
        <v>2070303</v>
      </c>
      <c r="B490" s="271" t="s">
        <v>46</v>
      </c>
      <c r="C490" s="51"/>
      <c r="D490" s="51"/>
      <c r="E490" s="51"/>
      <c r="F490" s="262"/>
      <c r="G490" s="263"/>
    </row>
    <row r="491" spans="1:7" ht="13.5">
      <c r="A491" s="70">
        <v>2070304</v>
      </c>
      <c r="B491" s="271" t="s">
        <v>369</v>
      </c>
      <c r="C491" s="51"/>
      <c r="D491" s="51"/>
      <c r="E491" s="51"/>
      <c r="F491" s="262"/>
      <c r="G491" s="263"/>
    </row>
    <row r="492" spans="1:7" ht="13.5">
      <c r="A492" s="70">
        <v>2070305</v>
      </c>
      <c r="B492" s="271" t="s">
        <v>370</v>
      </c>
      <c r="C492" s="51"/>
      <c r="D492" s="51"/>
      <c r="E492" s="51"/>
      <c r="F492" s="262"/>
      <c r="G492" s="263"/>
    </row>
    <row r="493" spans="1:7" ht="13.5">
      <c r="A493" s="70">
        <v>2070306</v>
      </c>
      <c r="B493" s="271" t="s">
        <v>371</v>
      </c>
      <c r="C493" s="51"/>
      <c r="D493" s="51"/>
      <c r="E493" s="51"/>
      <c r="F493" s="262"/>
      <c r="G493" s="263"/>
    </row>
    <row r="494" spans="1:7" ht="13.5">
      <c r="A494" s="70">
        <v>2070307</v>
      </c>
      <c r="B494" s="271" t="s">
        <v>372</v>
      </c>
      <c r="C494" s="51"/>
      <c r="D494" s="51"/>
      <c r="E494" s="51"/>
      <c r="F494" s="262"/>
      <c r="G494" s="263"/>
    </row>
    <row r="495" spans="1:7" ht="13.5">
      <c r="A495" s="70">
        <v>2070308</v>
      </c>
      <c r="B495" s="271" t="s">
        <v>373</v>
      </c>
      <c r="C495" s="51"/>
      <c r="D495" s="51"/>
      <c r="E495" s="51"/>
      <c r="F495" s="262"/>
      <c r="G495" s="263"/>
    </row>
    <row r="496" spans="1:7" ht="13.5">
      <c r="A496" s="70">
        <v>2070309</v>
      </c>
      <c r="B496" s="271" t="s">
        <v>374</v>
      </c>
      <c r="C496" s="51"/>
      <c r="D496" s="51"/>
      <c r="E496" s="51"/>
      <c r="F496" s="262"/>
      <c r="G496" s="263"/>
    </row>
    <row r="497" spans="1:7" ht="13.5">
      <c r="A497" s="70">
        <v>2070399</v>
      </c>
      <c r="B497" s="271" t="s">
        <v>375</v>
      </c>
      <c r="C497" s="51"/>
      <c r="D497" s="51"/>
      <c r="E497" s="51"/>
      <c r="F497" s="262"/>
      <c r="G497" s="263"/>
    </row>
    <row r="498" spans="1:7" ht="13.5">
      <c r="A498" s="70">
        <v>20706</v>
      </c>
      <c r="B498" s="271" t="s">
        <v>376</v>
      </c>
      <c r="C498" s="265"/>
      <c r="D498" s="265"/>
      <c r="E498" s="265">
        <f>SUM(E499:E506)</f>
        <v>0</v>
      </c>
      <c r="F498" s="262"/>
      <c r="G498" s="263"/>
    </row>
    <row r="499" spans="1:7" ht="13.5">
      <c r="A499" s="70">
        <v>2070601</v>
      </c>
      <c r="B499" s="271" t="s">
        <v>44</v>
      </c>
      <c r="C499" s="51"/>
      <c r="D499" s="51"/>
      <c r="E499" s="51"/>
      <c r="F499" s="262"/>
      <c r="G499" s="263"/>
    </row>
    <row r="500" spans="1:7" ht="13.5">
      <c r="A500" s="70">
        <v>2070602</v>
      </c>
      <c r="B500" s="271" t="s">
        <v>45</v>
      </c>
      <c r="C500" s="51"/>
      <c r="D500" s="51"/>
      <c r="E500" s="51"/>
      <c r="F500" s="262"/>
      <c r="G500" s="263"/>
    </row>
    <row r="501" spans="1:7" ht="13.5">
      <c r="A501" s="70">
        <v>2070603</v>
      </c>
      <c r="B501" s="271" t="s">
        <v>46</v>
      </c>
      <c r="C501" s="51"/>
      <c r="D501" s="51"/>
      <c r="E501" s="51"/>
      <c r="F501" s="262"/>
      <c r="G501" s="263"/>
    </row>
    <row r="502" spans="1:7" ht="13.5">
      <c r="A502" s="70">
        <v>2070604</v>
      </c>
      <c r="B502" s="271" t="s">
        <v>377</v>
      </c>
      <c r="C502" s="51"/>
      <c r="D502" s="51"/>
      <c r="E502" s="51"/>
      <c r="F502" s="262"/>
      <c r="G502" s="263"/>
    </row>
    <row r="503" spans="1:7" ht="13.5">
      <c r="A503" s="70">
        <v>2070605</v>
      </c>
      <c r="B503" s="271" t="s">
        <v>378</v>
      </c>
      <c r="C503" s="51"/>
      <c r="D503" s="51"/>
      <c r="E503" s="51"/>
      <c r="F503" s="262"/>
      <c r="G503" s="263"/>
    </row>
    <row r="504" spans="1:7" ht="13.5">
      <c r="A504" s="70">
        <v>2070606</v>
      </c>
      <c r="B504" s="271" t="s">
        <v>379</v>
      </c>
      <c r="C504" s="51"/>
      <c r="D504" s="51"/>
      <c r="E504" s="51"/>
      <c r="F504" s="262"/>
      <c r="G504" s="263"/>
    </row>
    <row r="505" spans="1:7" ht="13.5">
      <c r="A505" s="70">
        <v>2070607</v>
      </c>
      <c r="B505" s="271" t="s">
        <v>380</v>
      </c>
      <c r="C505" s="51"/>
      <c r="D505" s="51"/>
      <c r="E505" s="51"/>
      <c r="F505" s="262"/>
      <c r="G505" s="263"/>
    </row>
    <row r="506" spans="1:7" ht="13.5">
      <c r="A506" s="70">
        <v>2070699</v>
      </c>
      <c r="B506" s="271" t="s">
        <v>381</v>
      </c>
      <c r="C506" s="51"/>
      <c r="D506" s="51"/>
      <c r="E506" s="51"/>
      <c r="F506" s="262"/>
      <c r="G506" s="263"/>
    </row>
    <row r="507" spans="1:7" ht="13.5">
      <c r="A507" s="70">
        <v>20708</v>
      </c>
      <c r="B507" s="271" t="s">
        <v>382</v>
      </c>
      <c r="C507" s="265"/>
      <c r="D507" s="265"/>
      <c r="E507" s="265">
        <f>SUM(E508:E514)</f>
        <v>0</v>
      </c>
      <c r="F507" s="262"/>
      <c r="G507" s="263"/>
    </row>
    <row r="508" spans="1:7" ht="13.5">
      <c r="A508" s="70">
        <v>2070801</v>
      </c>
      <c r="B508" s="271" t="s">
        <v>44</v>
      </c>
      <c r="C508" s="51"/>
      <c r="D508" s="51"/>
      <c r="E508" s="51"/>
      <c r="F508" s="262"/>
      <c r="G508" s="263"/>
    </row>
    <row r="509" spans="1:7" ht="13.5">
      <c r="A509" s="70">
        <v>2070802</v>
      </c>
      <c r="B509" s="271" t="s">
        <v>45</v>
      </c>
      <c r="C509" s="51"/>
      <c r="D509" s="51"/>
      <c r="E509" s="51"/>
      <c r="F509" s="262"/>
      <c r="G509" s="263"/>
    </row>
    <row r="510" spans="1:7" ht="13.5">
      <c r="A510" s="70">
        <v>2070803</v>
      </c>
      <c r="B510" s="271" t="s">
        <v>46</v>
      </c>
      <c r="C510" s="51"/>
      <c r="D510" s="51"/>
      <c r="E510" s="51"/>
      <c r="F510" s="262"/>
      <c r="G510" s="263"/>
    </row>
    <row r="511" spans="1:7" ht="13.5">
      <c r="A511" s="70">
        <v>2070806</v>
      </c>
      <c r="B511" s="271" t="s">
        <v>383</v>
      </c>
      <c r="C511" s="51"/>
      <c r="D511" s="51"/>
      <c r="E511" s="51"/>
      <c r="F511" s="262"/>
      <c r="G511" s="263"/>
    </row>
    <row r="512" spans="1:7" ht="13.5">
      <c r="A512" s="70">
        <v>2070807</v>
      </c>
      <c r="B512" s="271" t="s">
        <v>384</v>
      </c>
      <c r="C512" s="51"/>
      <c r="D512" s="51"/>
      <c r="E512" s="51"/>
      <c r="F512" s="262"/>
      <c r="G512" s="263"/>
    </row>
    <row r="513" spans="1:7" ht="13.5">
      <c r="A513" s="70">
        <v>2070808</v>
      </c>
      <c r="B513" s="271" t="s">
        <v>385</v>
      </c>
      <c r="C513" s="51"/>
      <c r="D513" s="51"/>
      <c r="E513" s="51"/>
      <c r="F513" s="262"/>
      <c r="G513" s="263"/>
    </row>
    <row r="514" spans="1:7" ht="13.5">
      <c r="A514" s="70">
        <v>2070899</v>
      </c>
      <c r="B514" s="271" t="s">
        <v>386</v>
      </c>
      <c r="C514" s="51"/>
      <c r="D514" s="51"/>
      <c r="E514" s="51"/>
      <c r="F514" s="262"/>
      <c r="G514" s="263"/>
    </row>
    <row r="515" spans="1:7" ht="13.5">
      <c r="A515" s="70">
        <v>20799</v>
      </c>
      <c r="B515" s="271" t="s">
        <v>387</v>
      </c>
      <c r="C515" s="265"/>
      <c r="D515" s="279">
        <f>SUM(D516:D518)</f>
        <v>7</v>
      </c>
      <c r="E515" s="265">
        <f>SUM(E516:E518)</f>
        <v>14</v>
      </c>
      <c r="F515" s="262"/>
      <c r="G515" s="263"/>
    </row>
    <row r="516" spans="1:7" ht="13.5">
      <c r="A516" s="70">
        <v>2079902</v>
      </c>
      <c r="B516" s="271" t="s">
        <v>388</v>
      </c>
      <c r="C516" s="51"/>
      <c r="D516" s="267">
        <v>7</v>
      </c>
      <c r="E516" s="51">
        <v>14</v>
      </c>
      <c r="F516" s="262"/>
      <c r="G516" s="263"/>
    </row>
    <row r="517" spans="1:7" ht="13.5">
      <c r="A517" s="70">
        <v>2079903</v>
      </c>
      <c r="B517" s="271" t="s">
        <v>389</v>
      </c>
      <c r="C517" s="51"/>
      <c r="D517" s="267">
        <v>0</v>
      </c>
      <c r="E517" s="51"/>
      <c r="F517" s="262"/>
      <c r="G517" s="263"/>
    </row>
    <row r="518" spans="1:7" ht="13.5">
      <c r="A518" s="70">
        <v>2079999</v>
      </c>
      <c r="B518" s="271" t="s">
        <v>390</v>
      </c>
      <c r="C518" s="51"/>
      <c r="D518" s="267">
        <v>0</v>
      </c>
      <c r="E518" s="51"/>
      <c r="F518" s="262"/>
      <c r="G518" s="263"/>
    </row>
    <row r="519" spans="1:7" ht="13.5">
      <c r="A519" s="70">
        <v>208</v>
      </c>
      <c r="B519" s="271" t="s">
        <v>391</v>
      </c>
      <c r="C519" s="51">
        <v>4798</v>
      </c>
      <c r="D519" s="51">
        <v>9686</v>
      </c>
      <c r="E519" s="51">
        <f>SUM(E520,E539,E547,E549,E558,E562,E572,E581,E588,E596,E605,E611,E614,E617,E620,E623,E626,E630,E634,E642,E645)</f>
        <v>11974</v>
      </c>
      <c r="F519" s="262"/>
      <c r="G519" s="263"/>
    </row>
    <row r="520" spans="1:7" ht="13.5">
      <c r="A520" s="70">
        <v>20801</v>
      </c>
      <c r="B520" s="271" t="s">
        <v>392</v>
      </c>
      <c r="C520" s="266">
        <f>SUM(C521:C538)</f>
        <v>28</v>
      </c>
      <c r="D520" s="279">
        <f>SUM(D521:D538)</f>
        <v>47</v>
      </c>
      <c r="E520" s="265">
        <f>SUM(E521:E538)</f>
        <v>7</v>
      </c>
      <c r="F520" s="262"/>
      <c r="G520" s="263"/>
    </row>
    <row r="521" spans="1:7" ht="13.5">
      <c r="A521" s="70">
        <v>2080101</v>
      </c>
      <c r="B521" s="271" t="s">
        <v>44</v>
      </c>
      <c r="C521" s="266"/>
      <c r="D521" s="267">
        <v>0</v>
      </c>
      <c r="E521" s="51"/>
      <c r="F521" s="262"/>
      <c r="G521" s="263"/>
    </row>
    <row r="522" spans="1:7" ht="13.5">
      <c r="A522" s="70">
        <v>2080102</v>
      </c>
      <c r="B522" s="271" t="s">
        <v>45</v>
      </c>
      <c r="C522" s="266"/>
      <c r="D522" s="267">
        <v>0</v>
      </c>
      <c r="E522" s="51"/>
      <c r="F522" s="262"/>
      <c r="G522" s="263"/>
    </row>
    <row r="523" spans="1:7" ht="13.5">
      <c r="A523" s="70">
        <v>2080103</v>
      </c>
      <c r="B523" s="271" t="s">
        <v>46</v>
      </c>
      <c r="C523" s="266"/>
      <c r="D523" s="267">
        <v>0</v>
      </c>
      <c r="E523" s="51"/>
      <c r="F523" s="262"/>
      <c r="G523" s="263"/>
    </row>
    <row r="524" spans="1:7" ht="13.5">
      <c r="A524" s="70">
        <v>2080104</v>
      </c>
      <c r="B524" s="271" t="s">
        <v>393</v>
      </c>
      <c r="C524" s="266"/>
      <c r="D524" s="267">
        <v>0</v>
      </c>
      <c r="E524" s="51"/>
      <c r="F524" s="262"/>
      <c r="G524" s="263"/>
    </row>
    <row r="525" spans="1:7" ht="13.5">
      <c r="A525" s="70">
        <v>2080105</v>
      </c>
      <c r="B525" s="271" t="s">
        <v>394</v>
      </c>
      <c r="C525" s="266">
        <v>9</v>
      </c>
      <c r="D525" s="267">
        <v>0</v>
      </c>
      <c r="E525" s="51"/>
      <c r="F525" s="262"/>
      <c r="G525" s="263"/>
    </row>
    <row r="526" spans="1:7" ht="13.5">
      <c r="A526" s="70">
        <v>2080106</v>
      </c>
      <c r="B526" s="271" t="s">
        <v>395</v>
      </c>
      <c r="C526" s="266"/>
      <c r="D526" s="267">
        <v>0</v>
      </c>
      <c r="E526" s="51"/>
      <c r="F526" s="262"/>
      <c r="G526" s="263"/>
    </row>
    <row r="527" spans="1:7" ht="13.5">
      <c r="A527" s="70">
        <v>2080107</v>
      </c>
      <c r="B527" s="271" t="s">
        <v>396</v>
      </c>
      <c r="C527" s="266"/>
      <c r="D527" s="267">
        <v>0</v>
      </c>
      <c r="E527" s="51"/>
      <c r="F527" s="262"/>
      <c r="G527" s="263"/>
    </row>
    <row r="528" spans="1:7" ht="13.5">
      <c r="A528" s="70">
        <v>2080108</v>
      </c>
      <c r="B528" s="271" t="s">
        <v>85</v>
      </c>
      <c r="C528" s="266"/>
      <c r="D528" s="267">
        <v>0</v>
      </c>
      <c r="E528" s="51"/>
      <c r="F528" s="262"/>
      <c r="G528" s="263"/>
    </row>
    <row r="529" spans="1:7" ht="13.5">
      <c r="A529" s="70">
        <v>2080109</v>
      </c>
      <c r="B529" s="271" t="s">
        <v>397</v>
      </c>
      <c r="C529" s="266"/>
      <c r="D529" s="267">
        <v>0</v>
      </c>
      <c r="E529" s="51"/>
      <c r="F529" s="262"/>
      <c r="G529" s="263"/>
    </row>
    <row r="530" spans="1:7" ht="13.5">
      <c r="A530" s="70">
        <v>2080110</v>
      </c>
      <c r="B530" s="271" t="s">
        <v>398</v>
      </c>
      <c r="C530" s="266"/>
      <c r="D530" s="267">
        <v>0</v>
      </c>
      <c r="E530" s="51"/>
      <c r="F530" s="262"/>
      <c r="G530" s="263"/>
    </row>
    <row r="531" spans="1:7" ht="13.5">
      <c r="A531" s="70">
        <v>2080111</v>
      </c>
      <c r="B531" s="271" t="s">
        <v>399</v>
      </c>
      <c r="C531" s="266"/>
      <c r="D531" s="267">
        <v>0</v>
      </c>
      <c r="E531" s="51"/>
      <c r="F531" s="262"/>
      <c r="G531" s="263"/>
    </row>
    <row r="532" spans="1:7" ht="13.5">
      <c r="A532" s="70">
        <v>2080112</v>
      </c>
      <c r="B532" s="271" t="s">
        <v>400</v>
      </c>
      <c r="C532" s="266"/>
      <c r="D532" s="267">
        <v>0</v>
      </c>
      <c r="E532" s="51"/>
      <c r="F532" s="262"/>
      <c r="G532" s="263"/>
    </row>
    <row r="533" spans="1:7" ht="13.5">
      <c r="A533" s="70">
        <v>2080113</v>
      </c>
      <c r="B533" s="271" t="s">
        <v>401</v>
      </c>
      <c r="C533" s="266"/>
      <c r="D533" s="267">
        <v>0</v>
      </c>
      <c r="E533" s="51"/>
      <c r="F533" s="262"/>
      <c r="G533" s="263"/>
    </row>
    <row r="534" spans="1:7" ht="13.5">
      <c r="A534" s="70">
        <v>2080114</v>
      </c>
      <c r="B534" s="271" t="s">
        <v>402</v>
      </c>
      <c r="C534" s="266"/>
      <c r="D534" s="267">
        <v>0</v>
      </c>
      <c r="E534" s="51"/>
      <c r="F534" s="262"/>
      <c r="G534" s="263"/>
    </row>
    <row r="535" spans="1:7" ht="13.5">
      <c r="A535" s="70">
        <v>2080115</v>
      </c>
      <c r="B535" s="271" t="s">
        <v>403</v>
      </c>
      <c r="C535" s="266"/>
      <c r="D535" s="267">
        <v>0</v>
      </c>
      <c r="E535" s="51"/>
      <c r="F535" s="262"/>
      <c r="G535" s="263"/>
    </row>
    <row r="536" spans="1:7" ht="13.5">
      <c r="A536" s="70">
        <v>2080116</v>
      </c>
      <c r="B536" s="271" t="s">
        <v>404</v>
      </c>
      <c r="C536" s="266"/>
      <c r="D536" s="267">
        <v>0</v>
      </c>
      <c r="E536" s="51"/>
      <c r="F536" s="262"/>
      <c r="G536" s="263"/>
    </row>
    <row r="537" spans="1:7" ht="13.5">
      <c r="A537" s="70">
        <v>2080150</v>
      </c>
      <c r="B537" s="271" t="s">
        <v>53</v>
      </c>
      <c r="C537" s="266"/>
      <c r="D537" s="267">
        <v>0</v>
      </c>
      <c r="E537" s="51"/>
      <c r="F537" s="262"/>
      <c r="G537" s="263"/>
    </row>
    <row r="538" spans="1:7" ht="13.5">
      <c r="A538" s="70">
        <v>2080199</v>
      </c>
      <c r="B538" s="271" t="s">
        <v>405</v>
      </c>
      <c r="C538" s="266">
        <v>19</v>
      </c>
      <c r="D538" s="267">
        <v>47</v>
      </c>
      <c r="E538" s="51">
        <v>7</v>
      </c>
      <c r="F538" s="262"/>
      <c r="G538" s="263"/>
    </row>
    <row r="539" spans="1:7" ht="13.5">
      <c r="A539" s="70">
        <v>20802</v>
      </c>
      <c r="B539" s="271" t="s">
        <v>406</v>
      </c>
      <c r="C539" s="266">
        <f>SUM(C540:C546)</f>
        <v>547</v>
      </c>
      <c r="D539" s="279">
        <f>SUM(D540:D546)</f>
        <v>533</v>
      </c>
      <c r="E539" s="265">
        <f>SUM(E540:E546)</f>
        <v>698</v>
      </c>
      <c r="F539" s="262"/>
      <c r="G539" s="263"/>
    </row>
    <row r="540" spans="1:7" ht="13.5">
      <c r="A540" s="70">
        <v>2080201</v>
      </c>
      <c r="B540" s="271" t="s">
        <v>44</v>
      </c>
      <c r="C540" s="266"/>
      <c r="D540" s="267">
        <v>0</v>
      </c>
      <c r="E540" s="51"/>
      <c r="F540" s="262"/>
      <c r="G540" s="263"/>
    </row>
    <row r="541" spans="1:7" ht="13.5">
      <c r="A541" s="70">
        <v>2080202</v>
      </c>
      <c r="B541" s="271" t="s">
        <v>45</v>
      </c>
      <c r="C541" s="266"/>
      <c r="D541" s="267">
        <v>0</v>
      </c>
      <c r="E541" s="51"/>
      <c r="F541" s="262"/>
      <c r="G541" s="263"/>
    </row>
    <row r="542" spans="1:7" ht="13.5">
      <c r="A542" s="70">
        <v>2080203</v>
      </c>
      <c r="B542" s="271" t="s">
        <v>46</v>
      </c>
      <c r="C542" s="266"/>
      <c r="D542" s="267">
        <v>0</v>
      </c>
      <c r="E542" s="51"/>
      <c r="F542" s="262"/>
      <c r="G542" s="263"/>
    </row>
    <row r="543" spans="1:7" ht="13.5">
      <c r="A543" s="70">
        <v>2080206</v>
      </c>
      <c r="B543" s="271" t="s">
        <v>407</v>
      </c>
      <c r="C543" s="266"/>
      <c r="D543" s="267">
        <v>0</v>
      </c>
      <c r="E543" s="51"/>
      <c r="F543" s="262"/>
      <c r="G543" s="263"/>
    </row>
    <row r="544" spans="1:7" ht="13.5">
      <c r="A544" s="70">
        <v>2080207</v>
      </c>
      <c r="B544" s="271" t="s">
        <v>408</v>
      </c>
      <c r="C544" s="266"/>
      <c r="D544" s="267">
        <v>0</v>
      </c>
      <c r="E544" s="51"/>
      <c r="F544" s="262"/>
      <c r="G544" s="263"/>
    </row>
    <row r="545" spans="1:7" ht="13.5">
      <c r="A545" s="70">
        <v>2080208</v>
      </c>
      <c r="B545" s="271" t="s">
        <v>409</v>
      </c>
      <c r="C545" s="266">
        <v>540</v>
      </c>
      <c r="D545" s="267">
        <v>514</v>
      </c>
      <c r="E545" s="46">
        <v>698</v>
      </c>
      <c r="F545" s="262"/>
      <c r="G545" s="263"/>
    </row>
    <row r="546" spans="1:7" ht="13.5">
      <c r="A546" s="70">
        <v>2080299</v>
      </c>
      <c r="B546" s="271" t="s">
        <v>410</v>
      </c>
      <c r="C546" s="266">
        <v>7</v>
      </c>
      <c r="D546" s="267">
        <v>19</v>
      </c>
      <c r="E546" s="51"/>
      <c r="F546" s="262"/>
      <c r="G546" s="263"/>
    </row>
    <row r="547" spans="1:7" ht="13.5">
      <c r="A547" s="70">
        <v>20804</v>
      </c>
      <c r="B547" s="271" t="s">
        <v>411</v>
      </c>
      <c r="C547" s="265"/>
      <c r="D547" s="265"/>
      <c r="E547" s="265">
        <f>SUM(E548)</f>
        <v>0</v>
      </c>
      <c r="F547" s="262"/>
      <c r="G547" s="263"/>
    </row>
    <row r="548" spans="1:7" ht="13.5">
      <c r="A548" s="70">
        <v>2080402</v>
      </c>
      <c r="B548" s="271" t="s">
        <v>412</v>
      </c>
      <c r="C548" s="51"/>
      <c r="D548" s="51"/>
      <c r="E548" s="51"/>
      <c r="F548" s="262"/>
      <c r="G548" s="263"/>
    </row>
    <row r="549" spans="1:7" ht="13.5">
      <c r="A549" s="70">
        <v>20805</v>
      </c>
      <c r="B549" s="271" t="s">
        <v>413</v>
      </c>
      <c r="C549" s="266">
        <f>SUM(C550:C557)</f>
        <v>3655</v>
      </c>
      <c r="D549" s="279">
        <f>SUM(D550:D557)</f>
        <v>4256</v>
      </c>
      <c r="E549" s="265">
        <f>SUM(E550:E557)</f>
        <v>10319</v>
      </c>
      <c r="F549" s="262"/>
      <c r="G549" s="263"/>
    </row>
    <row r="550" spans="1:7" ht="13.5">
      <c r="A550" s="70">
        <v>2080501</v>
      </c>
      <c r="B550" s="271" t="s">
        <v>414</v>
      </c>
      <c r="C550" s="266"/>
      <c r="D550" s="267">
        <v>0</v>
      </c>
      <c r="E550" s="46">
        <v>17</v>
      </c>
      <c r="F550" s="262"/>
      <c r="G550" s="263"/>
    </row>
    <row r="551" spans="1:7" ht="13.5">
      <c r="A551" s="70">
        <v>2080502</v>
      </c>
      <c r="B551" s="271" t="s">
        <v>415</v>
      </c>
      <c r="C551" s="266">
        <v>103</v>
      </c>
      <c r="D551" s="267">
        <v>97</v>
      </c>
      <c r="E551" s="46"/>
      <c r="F551" s="262"/>
      <c r="G551" s="263"/>
    </row>
    <row r="552" spans="1:7" ht="13.5">
      <c r="A552" s="70">
        <v>2080503</v>
      </c>
      <c r="B552" s="271" t="s">
        <v>416</v>
      </c>
      <c r="C552" s="266"/>
      <c r="D552" s="267">
        <v>0</v>
      </c>
      <c r="E552" s="46"/>
      <c r="F552" s="262"/>
      <c r="G552" s="263"/>
    </row>
    <row r="553" spans="1:7" ht="13.5">
      <c r="A553" s="70">
        <v>2080505</v>
      </c>
      <c r="B553" s="271" t="s">
        <v>417</v>
      </c>
      <c r="C553" s="266">
        <v>1638</v>
      </c>
      <c r="D553" s="267">
        <v>1771</v>
      </c>
      <c r="E553" s="46">
        <v>5601</v>
      </c>
      <c r="F553" s="262"/>
      <c r="G553" s="263"/>
    </row>
    <row r="554" spans="1:7" ht="13.5">
      <c r="A554" s="70">
        <v>2080506</v>
      </c>
      <c r="B554" s="271" t="s">
        <v>418</v>
      </c>
      <c r="C554" s="266"/>
      <c r="D554" s="267">
        <v>0</v>
      </c>
      <c r="E554" s="46">
        <v>1096</v>
      </c>
      <c r="F554" s="262"/>
      <c r="G554" s="263"/>
    </row>
    <row r="555" spans="1:7" ht="13.5">
      <c r="A555" s="70">
        <v>2080507</v>
      </c>
      <c r="B555" s="271" t="s">
        <v>419</v>
      </c>
      <c r="C555" s="266">
        <v>1002</v>
      </c>
      <c r="D555" s="267">
        <v>1525</v>
      </c>
      <c r="E555" s="46"/>
      <c r="F555" s="262"/>
      <c r="G555" s="263"/>
    </row>
    <row r="556" spans="1:7" ht="13.5">
      <c r="A556" s="70">
        <v>2080508</v>
      </c>
      <c r="B556" s="271" t="s">
        <v>420</v>
      </c>
      <c r="C556" s="266">
        <v>77</v>
      </c>
      <c r="D556" s="267">
        <v>0</v>
      </c>
      <c r="E556" s="46"/>
      <c r="F556" s="262"/>
      <c r="G556" s="263"/>
    </row>
    <row r="557" spans="1:7" ht="13.5">
      <c r="A557" s="70">
        <v>2080599</v>
      </c>
      <c r="B557" s="271" t="s">
        <v>421</v>
      </c>
      <c r="C557" s="266">
        <v>835</v>
      </c>
      <c r="D557" s="267">
        <v>863</v>
      </c>
      <c r="E557" s="46">
        <v>3605</v>
      </c>
      <c r="F557" s="262"/>
      <c r="G557" s="263"/>
    </row>
    <row r="558" spans="1:7" ht="13.5">
      <c r="A558" s="70">
        <v>20806</v>
      </c>
      <c r="B558" s="271" t="s">
        <v>422</v>
      </c>
      <c r="C558" s="266">
        <f>SUM(C559:C561)</f>
        <v>42</v>
      </c>
      <c r="D558" s="279">
        <f>SUM(D559:D561)</f>
        <v>32</v>
      </c>
      <c r="E558" s="265">
        <f>SUM(E559:E561)</f>
        <v>0</v>
      </c>
      <c r="F558" s="262"/>
      <c r="G558" s="263"/>
    </row>
    <row r="559" spans="1:7" ht="13.5">
      <c r="A559" s="70">
        <v>2080601</v>
      </c>
      <c r="B559" s="271" t="s">
        <v>423</v>
      </c>
      <c r="C559" s="266"/>
      <c r="D559" s="267">
        <v>0</v>
      </c>
      <c r="E559" s="51"/>
      <c r="F559" s="262"/>
      <c r="G559" s="263"/>
    </row>
    <row r="560" spans="1:7" ht="13.5">
      <c r="A560" s="70">
        <v>2080602</v>
      </c>
      <c r="B560" s="271" t="s">
        <v>424</v>
      </c>
      <c r="C560" s="266"/>
      <c r="D560" s="267">
        <v>0</v>
      </c>
      <c r="E560" s="51"/>
      <c r="F560" s="262"/>
      <c r="G560" s="263"/>
    </row>
    <row r="561" spans="1:7" ht="13.5">
      <c r="A561" s="70">
        <v>2080699</v>
      </c>
      <c r="B561" s="271" t="s">
        <v>425</v>
      </c>
      <c r="C561" s="266">
        <v>42</v>
      </c>
      <c r="D561" s="267">
        <v>32</v>
      </c>
      <c r="E561" s="51"/>
      <c r="F561" s="262"/>
      <c r="G561" s="263"/>
    </row>
    <row r="562" spans="1:7" ht="13.5">
      <c r="A562" s="70">
        <v>20807</v>
      </c>
      <c r="B562" s="271" t="s">
        <v>426</v>
      </c>
      <c r="C562" s="265"/>
      <c r="D562" s="265"/>
      <c r="E562" s="265">
        <f>SUM(E563:E571)</f>
        <v>0</v>
      </c>
      <c r="F562" s="262"/>
      <c r="G562" s="263"/>
    </row>
    <row r="563" spans="1:7" ht="13.5">
      <c r="A563" s="70">
        <v>2080701</v>
      </c>
      <c r="B563" s="271" t="s">
        <v>427</v>
      </c>
      <c r="C563" s="51"/>
      <c r="D563" s="51"/>
      <c r="E563" s="51"/>
      <c r="F563" s="262"/>
      <c r="G563" s="263"/>
    </row>
    <row r="564" spans="1:7" ht="13.5">
      <c r="A564" s="70">
        <v>2080702</v>
      </c>
      <c r="B564" s="271" t="s">
        <v>428</v>
      </c>
      <c r="C564" s="51"/>
      <c r="D564" s="51"/>
      <c r="E564" s="51"/>
      <c r="F564" s="262"/>
      <c r="G564" s="263"/>
    </row>
    <row r="565" spans="1:7" ht="13.5">
      <c r="A565" s="70">
        <v>2080704</v>
      </c>
      <c r="B565" s="271" t="s">
        <v>429</v>
      </c>
      <c r="C565" s="51"/>
      <c r="D565" s="51"/>
      <c r="E565" s="51"/>
      <c r="F565" s="262"/>
      <c r="G565" s="263"/>
    </row>
    <row r="566" spans="1:7" ht="13.5">
      <c r="A566" s="70">
        <v>2080705</v>
      </c>
      <c r="B566" s="271" t="s">
        <v>430</v>
      </c>
      <c r="C566" s="51"/>
      <c r="D566" s="51"/>
      <c r="E566" s="51"/>
      <c r="F566" s="262"/>
      <c r="G566" s="263"/>
    </row>
    <row r="567" spans="1:7" ht="13.5">
      <c r="A567" s="70">
        <v>2080709</v>
      </c>
      <c r="B567" s="271" t="s">
        <v>431</v>
      </c>
      <c r="C567" s="51"/>
      <c r="D567" s="51"/>
      <c r="E567" s="51"/>
      <c r="F567" s="262"/>
      <c r="G567" s="263"/>
    </row>
    <row r="568" spans="1:7" ht="13.5">
      <c r="A568" s="70">
        <v>2080711</v>
      </c>
      <c r="B568" s="271" t="s">
        <v>432</v>
      </c>
      <c r="C568" s="51"/>
      <c r="D568" s="51"/>
      <c r="E568" s="51"/>
      <c r="F568" s="262"/>
      <c r="G568" s="263"/>
    </row>
    <row r="569" spans="1:7" ht="13.5">
      <c r="A569" s="70">
        <v>2080712</v>
      </c>
      <c r="B569" s="271" t="s">
        <v>433</v>
      </c>
      <c r="C569" s="51"/>
      <c r="D569" s="51"/>
      <c r="E569" s="51"/>
      <c r="F569" s="262"/>
      <c r="G569" s="263"/>
    </row>
    <row r="570" spans="1:7" ht="13.5">
      <c r="A570" s="70">
        <v>2080713</v>
      </c>
      <c r="B570" s="271" t="s">
        <v>434</v>
      </c>
      <c r="C570" s="51"/>
      <c r="D570" s="51"/>
      <c r="E570" s="51"/>
      <c r="F570" s="262"/>
      <c r="G570" s="263"/>
    </row>
    <row r="571" spans="1:7" ht="13.5">
      <c r="A571" s="70">
        <v>2080799</v>
      </c>
      <c r="B571" s="271" t="s">
        <v>435</v>
      </c>
      <c r="C571" s="51"/>
      <c r="D571" s="51"/>
      <c r="E571" s="51"/>
      <c r="F571" s="262"/>
      <c r="G571" s="263"/>
    </row>
    <row r="572" spans="1:7" ht="13.5">
      <c r="A572" s="70">
        <v>20808</v>
      </c>
      <c r="B572" s="271" t="s">
        <v>436</v>
      </c>
      <c r="C572" s="266">
        <f>SUM(C573:C580)</f>
        <v>12</v>
      </c>
      <c r="D572" s="279">
        <f>SUM(D573:D580)</f>
        <v>9</v>
      </c>
      <c r="E572" s="265">
        <f>SUM(E573:E580)</f>
        <v>22</v>
      </c>
      <c r="F572" s="262"/>
      <c r="G572" s="263"/>
    </row>
    <row r="573" spans="1:7" ht="13.5">
      <c r="A573" s="70">
        <v>2080801</v>
      </c>
      <c r="B573" s="271" t="s">
        <v>437</v>
      </c>
      <c r="C573" s="266"/>
      <c r="D573" s="267">
        <v>7</v>
      </c>
      <c r="E573" s="46">
        <v>20</v>
      </c>
      <c r="F573" s="262"/>
      <c r="G573" s="263"/>
    </row>
    <row r="574" spans="1:7" ht="13.5">
      <c r="A574" s="70">
        <v>2080802</v>
      </c>
      <c r="B574" s="271" t="s">
        <v>438</v>
      </c>
      <c r="C574" s="266"/>
      <c r="D574" s="267">
        <v>0</v>
      </c>
      <c r="E574" s="46"/>
      <c r="F574" s="262"/>
      <c r="G574" s="263"/>
    </row>
    <row r="575" spans="1:7" ht="13.5">
      <c r="A575" s="70">
        <v>2080803</v>
      </c>
      <c r="B575" s="271" t="s">
        <v>439</v>
      </c>
      <c r="C575" s="266"/>
      <c r="D575" s="267">
        <v>0</v>
      </c>
      <c r="E575" s="46"/>
      <c r="F575" s="262"/>
      <c r="G575" s="263"/>
    </row>
    <row r="576" spans="1:7" ht="13.5">
      <c r="A576" s="70">
        <v>2080805</v>
      </c>
      <c r="B576" s="271" t="s">
        <v>440</v>
      </c>
      <c r="C576" s="266"/>
      <c r="D576" s="267">
        <v>0</v>
      </c>
      <c r="E576" s="46"/>
      <c r="F576" s="262"/>
      <c r="G576" s="263"/>
    </row>
    <row r="577" spans="1:7" ht="13.5">
      <c r="A577" s="70">
        <v>2080806</v>
      </c>
      <c r="B577" s="271" t="s">
        <v>441</v>
      </c>
      <c r="C577" s="266"/>
      <c r="D577" s="267">
        <v>0</v>
      </c>
      <c r="E577" s="46"/>
      <c r="F577" s="262"/>
      <c r="G577" s="263"/>
    </row>
    <row r="578" spans="1:7" ht="13.5">
      <c r="A578" s="70">
        <v>2080807</v>
      </c>
      <c r="B578" s="271" t="s">
        <v>442</v>
      </c>
      <c r="C578" s="266"/>
      <c r="D578" s="267">
        <v>0</v>
      </c>
      <c r="E578" s="46"/>
      <c r="F578" s="262"/>
      <c r="G578" s="263"/>
    </row>
    <row r="579" spans="1:7" ht="13.5">
      <c r="A579" s="70">
        <v>2080808</v>
      </c>
      <c r="B579" s="271" t="s">
        <v>443</v>
      </c>
      <c r="C579" s="266"/>
      <c r="D579" s="267">
        <v>0</v>
      </c>
      <c r="E579" s="46"/>
      <c r="F579" s="262"/>
      <c r="G579" s="263"/>
    </row>
    <row r="580" spans="1:7" ht="13.5">
      <c r="A580" s="70">
        <v>2080899</v>
      </c>
      <c r="B580" s="271" t="s">
        <v>444</v>
      </c>
      <c r="C580" s="266">
        <v>12</v>
      </c>
      <c r="D580" s="267">
        <v>2</v>
      </c>
      <c r="E580" s="46">
        <v>2</v>
      </c>
      <c r="F580" s="262"/>
      <c r="G580" s="263"/>
    </row>
    <row r="581" spans="1:7" ht="13.5">
      <c r="A581" s="70">
        <v>20809</v>
      </c>
      <c r="B581" s="271" t="s">
        <v>445</v>
      </c>
      <c r="C581" s="280"/>
      <c r="D581" s="280"/>
      <c r="E581" s="280">
        <f>SUM(E582:E587)</f>
        <v>0</v>
      </c>
      <c r="F581" s="262"/>
      <c r="G581" s="263"/>
    </row>
    <row r="582" spans="1:7" ht="13.5">
      <c r="A582" s="70">
        <v>2080901</v>
      </c>
      <c r="B582" s="271" t="s">
        <v>446</v>
      </c>
      <c r="C582" s="51"/>
      <c r="D582" s="51"/>
      <c r="E582" s="51"/>
      <c r="F582" s="262"/>
      <c r="G582" s="263"/>
    </row>
    <row r="583" spans="1:7" ht="13.5">
      <c r="A583" s="70">
        <v>2080902</v>
      </c>
      <c r="B583" s="271" t="s">
        <v>447</v>
      </c>
      <c r="C583" s="51"/>
      <c r="D583" s="51"/>
      <c r="E583" s="51"/>
      <c r="F583" s="262"/>
      <c r="G583" s="263"/>
    </row>
    <row r="584" spans="1:7" ht="13.5">
      <c r="A584" s="70">
        <v>2080903</v>
      </c>
      <c r="B584" s="271" t="s">
        <v>448</v>
      </c>
      <c r="C584" s="51"/>
      <c r="D584" s="51"/>
      <c r="E584" s="51"/>
      <c r="F584" s="262"/>
      <c r="G584" s="263"/>
    </row>
    <row r="585" spans="1:7" ht="13.5">
      <c r="A585" s="70">
        <v>2080904</v>
      </c>
      <c r="B585" s="271" t="s">
        <v>449</v>
      </c>
      <c r="C585" s="51"/>
      <c r="D585" s="51"/>
      <c r="E585" s="51"/>
      <c r="F585" s="262"/>
      <c r="G585" s="263"/>
    </row>
    <row r="586" spans="1:7" ht="13.5">
      <c r="A586" s="70">
        <v>2080905</v>
      </c>
      <c r="B586" s="271" t="s">
        <v>450</v>
      </c>
      <c r="C586" s="51"/>
      <c r="D586" s="51"/>
      <c r="E586" s="51"/>
      <c r="F586" s="262"/>
      <c r="G586" s="263"/>
    </row>
    <row r="587" spans="1:7" ht="13.5">
      <c r="A587" s="70">
        <v>2080999</v>
      </c>
      <c r="B587" s="271" t="s">
        <v>451</v>
      </c>
      <c r="C587" s="51"/>
      <c r="D587" s="51"/>
      <c r="E587" s="51"/>
      <c r="F587" s="262"/>
      <c r="G587" s="263"/>
    </row>
    <row r="588" spans="1:7" ht="13.5">
      <c r="A588" s="70">
        <v>20810</v>
      </c>
      <c r="B588" s="271" t="s">
        <v>452</v>
      </c>
      <c r="C588" s="266">
        <f>SUM(C589:C595)</f>
        <v>132</v>
      </c>
      <c r="D588" s="279">
        <f>SUM(D589:D595)</f>
        <v>130</v>
      </c>
      <c r="E588" s="280">
        <f>SUM(E589:E595)</f>
        <v>137</v>
      </c>
      <c r="F588" s="262"/>
      <c r="G588" s="263"/>
    </row>
    <row r="589" spans="1:7" ht="13.5">
      <c r="A589" s="70">
        <v>2081001</v>
      </c>
      <c r="B589" s="271" t="s">
        <v>453</v>
      </c>
      <c r="C589" s="266"/>
      <c r="D589" s="267">
        <v>5</v>
      </c>
      <c r="E589" s="46">
        <v>6</v>
      </c>
      <c r="F589" s="262"/>
      <c r="G589" s="263"/>
    </row>
    <row r="590" spans="1:7" ht="13.5">
      <c r="A590" s="70">
        <v>2081002</v>
      </c>
      <c r="B590" s="271" t="s">
        <v>454</v>
      </c>
      <c r="C590" s="266">
        <v>132</v>
      </c>
      <c r="D590" s="267">
        <v>125</v>
      </c>
      <c r="E590" s="46">
        <v>131</v>
      </c>
      <c r="F590" s="262"/>
      <c r="G590" s="263"/>
    </row>
    <row r="591" spans="1:7" ht="13.5">
      <c r="A591" s="70">
        <v>2081003</v>
      </c>
      <c r="B591" s="271" t="s">
        <v>455</v>
      </c>
      <c r="C591" s="266"/>
      <c r="D591" s="267">
        <v>0</v>
      </c>
      <c r="E591" s="46"/>
      <c r="F591" s="262"/>
      <c r="G591" s="263"/>
    </row>
    <row r="592" spans="1:7" ht="13.5">
      <c r="A592" s="70">
        <v>2081004</v>
      </c>
      <c r="B592" s="271" t="s">
        <v>456</v>
      </c>
      <c r="C592" s="266"/>
      <c r="D592" s="267">
        <v>0</v>
      </c>
      <c r="E592" s="46"/>
      <c r="F592" s="262"/>
      <c r="G592" s="263"/>
    </row>
    <row r="593" spans="1:7" ht="13.5">
      <c r="A593" s="70">
        <v>2081005</v>
      </c>
      <c r="B593" s="271" t="s">
        <v>457</v>
      </c>
      <c r="C593" s="266"/>
      <c r="D593" s="267">
        <v>0</v>
      </c>
      <c r="E593" s="46"/>
      <c r="F593" s="262"/>
      <c r="G593" s="263"/>
    </row>
    <row r="594" spans="1:7" ht="13.5">
      <c r="A594" s="70">
        <v>2081006</v>
      </c>
      <c r="B594" s="271" t="s">
        <v>458</v>
      </c>
      <c r="C594" s="266"/>
      <c r="D594" s="267">
        <v>0</v>
      </c>
      <c r="E594" s="46"/>
      <c r="F594" s="262"/>
      <c r="G594" s="263"/>
    </row>
    <row r="595" spans="1:7" ht="13.5">
      <c r="A595" s="70">
        <v>2081099</v>
      </c>
      <c r="B595" s="271" t="s">
        <v>459</v>
      </c>
      <c r="C595" s="266"/>
      <c r="D595" s="267">
        <v>0</v>
      </c>
      <c r="E595" s="51"/>
      <c r="F595" s="262"/>
      <c r="G595" s="263"/>
    </row>
    <row r="596" spans="1:7" ht="13.5">
      <c r="A596" s="70">
        <v>20811</v>
      </c>
      <c r="B596" s="271" t="s">
        <v>460</v>
      </c>
      <c r="C596" s="266">
        <f>SUM(C597:C604)</f>
        <v>156</v>
      </c>
      <c r="D596" s="279">
        <f>SUM(D597:D604)</f>
        <v>122</v>
      </c>
      <c r="E596" s="265">
        <f>SUM(E597:E604)</f>
        <v>140</v>
      </c>
      <c r="F596" s="262"/>
      <c r="G596" s="263"/>
    </row>
    <row r="597" spans="1:7" ht="13.5">
      <c r="A597" s="70">
        <v>2081101</v>
      </c>
      <c r="B597" s="271" t="s">
        <v>44</v>
      </c>
      <c r="C597" s="266"/>
      <c r="D597" s="267">
        <v>0</v>
      </c>
      <c r="E597" s="51"/>
      <c r="F597" s="262"/>
      <c r="G597" s="263"/>
    </row>
    <row r="598" spans="1:7" ht="13.5">
      <c r="A598" s="70">
        <v>2081102</v>
      </c>
      <c r="B598" s="271" t="s">
        <v>45</v>
      </c>
      <c r="C598" s="266"/>
      <c r="D598" s="267">
        <v>0</v>
      </c>
      <c r="E598" s="51"/>
      <c r="F598" s="262"/>
      <c r="G598" s="263"/>
    </row>
    <row r="599" spans="1:7" ht="13.5">
      <c r="A599" s="70">
        <v>2081103</v>
      </c>
      <c r="B599" s="271" t="s">
        <v>46</v>
      </c>
      <c r="C599" s="266"/>
      <c r="D599" s="267">
        <v>0</v>
      </c>
      <c r="E599" s="51"/>
      <c r="F599" s="262"/>
      <c r="G599" s="263"/>
    </row>
    <row r="600" spans="1:7" ht="13.5">
      <c r="A600" s="70">
        <v>2081104</v>
      </c>
      <c r="B600" s="271" t="s">
        <v>461</v>
      </c>
      <c r="C600" s="266">
        <v>5</v>
      </c>
      <c r="D600" s="267">
        <v>0</v>
      </c>
      <c r="E600" s="51"/>
      <c r="F600" s="262"/>
      <c r="G600" s="263"/>
    </row>
    <row r="601" spans="1:7" ht="13.5">
      <c r="A601" s="70">
        <v>2081105</v>
      </c>
      <c r="B601" s="271" t="s">
        <v>462</v>
      </c>
      <c r="C601" s="266"/>
      <c r="D601" s="267">
        <v>0</v>
      </c>
      <c r="E601" s="51"/>
      <c r="F601" s="262"/>
      <c r="G601" s="263"/>
    </row>
    <row r="602" spans="1:7" ht="13.5">
      <c r="A602" s="70">
        <v>2081106</v>
      </c>
      <c r="B602" s="271" t="s">
        <v>463</v>
      </c>
      <c r="C602" s="266"/>
      <c r="D602" s="267">
        <v>0</v>
      </c>
      <c r="E602" s="51"/>
      <c r="F602" s="262"/>
      <c r="G602" s="263"/>
    </row>
    <row r="603" spans="1:7" ht="13.5">
      <c r="A603" s="70">
        <v>2081107</v>
      </c>
      <c r="B603" s="271" t="s">
        <v>464</v>
      </c>
      <c r="C603" s="266">
        <v>151</v>
      </c>
      <c r="D603" s="267">
        <v>122</v>
      </c>
      <c r="E603" s="46">
        <v>140</v>
      </c>
      <c r="F603" s="262"/>
      <c r="G603" s="263"/>
    </row>
    <row r="604" spans="1:7" ht="13.5">
      <c r="A604" s="70">
        <v>2081199</v>
      </c>
      <c r="B604" s="271" t="s">
        <v>465</v>
      </c>
      <c r="C604" s="51"/>
      <c r="D604" s="267">
        <v>0</v>
      </c>
      <c r="E604" s="51"/>
      <c r="F604" s="262"/>
      <c r="G604" s="263"/>
    </row>
    <row r="605" spans="1:7" ht="13.5">
      <c r="A605" s="70">
        <v>20816</v>
      </c>
      <c r="B605" s="271" t="s">
        <v>466</v>
      </c>
      <c r="C605" s="265"/>
      <c r="D605" s="265"/>
      <c r="E605" s="265">
        <f>SUM(E606:E610)</f>
        <v>0</v>
      </c>
      <c r="F605" s="262"/>
      <c r="G605" s="263"/>
    </row>
    <row r="606" spans="1:7" ht="13.5">
      <c r="A606" s="70">
        <v>2081601</v>
      </c>
      <c r="B606" s="271" t="s">
        <v>44</v>
      </c>
      <c r="C606" s="51"/>
      <c r="D606" s="51"/>
      <c r="E606" s="51"/>
      <c r="F606" s="262"/>
      <c r="G606" s="263"/>
    </row>
    <row r="607" spans="1:7" ht="13.5">
      <c r="A607" s="70">
        <v>2081602</v>
      </c>
      <c r="B607" s="271" t="s">
        <v>45</v>
      </c>
      <c r="C607" s="51"/>
      <c r="D607" s="51"/>
      <c r="E607" s="51"/>
      <c r="F607" s="262"/>
      <c r="G607" s="263"/>
    </row>
    <row r="608" spans="1:7" ht="13.5">
      <c r="A608" s="70">
        <v>2081603</v>
      </c>
      <c r="B608" s="271" t="s">
        <v>46</v>
      </c>
      <c r="C608" s="51"/>
      <c r="D608" s="51"/>
      <c r="E608" s="51"/>
      <c r="F608" s="262"/>
      <c r="G608" s="263"/>
    </row>
    <row r="609" spans="1:7" ht="13.5">
      <c r="A609" s="70">
        <v>2081650</v>
      </c>
      <c r="B609" s="271" t="s">
        <v>53</v>
      </c>
      <c r="C609" s="51"/>
      <c r="D609" s="51"/>
      <c r="E609" s="51"/>
      <c r="F609" s="262"/>
      <c r="G609" s="263"/>
    </row>
    <row r="610" spans="1:7" ht="13.5">
      <c r="A610" s="70">
        <v>2081699</v>
      </c>
      <c r="B610" s="271" t="s">
        <v>467</v>
      </c>
      <c r="C610" s="51"/>
      <c r="D610" s="51"/>
      <c r="E610" s="51"/>
      <c r="F610" s="262"/>
      <c r="G610" s="263"/>
    </row>
    <row r="611" spans="1:7" ht="13.5">
      <c r="A611" s="70">
        <v>20819</v>
      </c>
      <c r="B611" s="271" t="s">
        <v>468</v>
      </c>
      <c r="C611" s="266">
        <f>SUM(C612:C613)</f>
        <v>182</v>
      </c>
      <c r="D611" s="279">
        <f>SUM(D612:D613)</f>
        <v>2995</v>
      </c>
      <c r="E611" s="265">
        <f>SUM(E612:E613)</f>
        <v>197</v>
      </c>
      <c r="F611" s="262"/>
      <c r="G611" s="263"/>
    </row>
    <row r="612" spans="1:7" ht="13.5">
      <c r="A612" s="70">
        <v>2081901</v>
      </c>
      <c r="B612" s="271" t="s">
        <v>469</v>
      </c>
      <c r="C612" s="266">
        <v>182</v>
      </c>
      <c r="D612" s="267">
        <v>1969</v>
      </c>
      <c r="E612" s="46">
        <v>121</v>
      </c>
      <c r="F612" s="262"/>
      <c r="G612" s="263"/>
    </row>
    <row r="613" spans="1:7" ht="13.5">
      <c r="A613" s="70">
        <v>2081902</v>
      </c>
      <c r="B613" s="271" t="s">
        <v>470</v>
      </c>
      <c r="C613" s="266"/>
      <c r="D613" s="267">
        <v>1026</v>
      </c>
      <c r="E613" s="46">
        <v>76</v>
      </c>
      <c r="F613" s="262"/>
      <c r="G613" s="263"/>
    </row>
    <row r="614" spans="1:7" ht="13.5">
      <c r="A614" s="70">
        <v>20820</v>
      </c>
      <c r="B614" s="271" t="s">
        <v>471</v>
      </c>
      <c r="C614" s="265"/>
      <c r="D614" s="279">
        <f>SUM(D615:D616)</f>
        <v>345</v>
      </c>
      <c r="E614" s="265">
        <f>SUM(E615:E616)</f>
        <v>55</v>
      </c>
      <c r="F614" s="262"/>
      <c r="G614" s="263"/>
    </row>
    <row r="615" spans="1:7" ht="13.5">
      <c r="A615" s="70">
        <v>2082001</v>
      </c>
      <c r="B615" s="271" t="s">
        <v>472</v>
      </c>
      <c r="C615" s="51"/>
      <c r="D615" s="267">
        <v>345</v>
      </c>
      <c r="E615" s="46">
        <v>55</v>
      </c>
      <c r="F615" s="262"/>
      <c r="G615" s="263"/>
    </row>
    <row r="616" spans="1:7" ht="13.5">
      <c r="A616" s="70">
        <v>2082002</v>
      </c>
      <c r="B616" s="271" t="s">
        <v>473</v>
      </c>
      <c r="C616" s="51"/>
      <c r="D616" s="267">
        <v>0</v>
      </c>
      <c r="E616" s="51"/>
      <c r="F616" s="262"/>
      <c r="G616" s="263"/>
    </row>
    <row r="617" spans="1:7" ht="13.5">
      <c r="A617" s="70">
        <v>20821</v>
      </c>
      <c r="B617" s="271" t="s">
        <v>474</v>
      </c>
      <c r="C617" s="266">
        <f>SUM(C618:C619)</f>
        <v>6</v>
      </c>
      <c r="D617" s="279">
        <f>SUM(D618:D619)</f>
        <v>117</v>
      </c>
      <c r="E617" s="265">
        <f>SUM(E618:E619)</f>
        <v>65</v>
      </c>
      <c r="F617" s="262"/>
      <c r="G617" s="263"/>
    </row>
    <row r="618" spans="1:7" ht="13.5">
      <c r="A618" s="70">
        <v>2082101</v>
      </c>
      <c r="B618" s="271" t="s">
        <v>475</v>
      </c>
      <c r="C618" s="266">
        <v>5</v>
      </c>
      <c r="D618" s="267">
        <v>80</v>
      </c>
      <c r="E618" s="46">
        <v>63</v>
      </c>
      <c r="F618" s="262"/>
      <c r="G618" s="263"/>
    </row>
    <row r="619" spans="1:7" ht="13.5">
      <c r="A619" s="70">
        <v>2082102</v>
      </c>
      <c r="B619" s="271" t="s">
        <v>476</v>
      </c>
      <c r="C619" s="266">
        <v>1</v>
      </c>
      <c r="D619" s="267">
        <v>37</v>
      </c>
      <c r="E619" s="46">
        <v>2</v>
      </c>
      <c r="F619" s="262"/>
      <c r="G619" s="263"/>
    </row>
    <row r="620" spans="1:7" ht="13.5">
      <c r="A620" s="70">
        <v>20824</v>
      </c>
      <c r="B620" s="271" t="s">
        <v>477</v>
      </c>
      <c r="C620" s="265"/>
      <c r="D620" s="265"/>
      <c r="E620" s="265">
        <f>SUM(E621:E622)</f>
        <v>0</v>
      </c>
      <c r="F620" s="262"/>
      <c r="G620" s="263"/>
    </row>
    <row r="621" spans="1:7" ht="13.5">
      <c r="A621" s="70">
        <v>2082401</v>
      </c>
      <c r="B621" s="271" t="s">
        <v>478</v>
      </c>
      <c r="C621" s="51"/>
      <c r="D621" s="51"/>
      <c r="E621" s="51"/>
      <c r="F621" s="262"/>
      <c r="G621" s="263"/>
    </row>
    <row r="622" spans="1:7" ht="13.5">
      <c r="A622" s="70">
        <v>2082402</v>
      </c>
      <c r="B622" s="271" t="s">
        <v>479</v>
      </c>
      <c r="C622" s="51"/>
      <c r="D622" s="51"/>
      <c r="E622" s="51"/>
      <c r="F622" s="262"/>
      <c r="G622" s="263"/>
    </row>
    <row r="623" spans="1:7" ht="13.5">
      <c r="A623" s="70">
        <v>20825</v>
      </c>
      <c r="B623" s="271" t="s">
        <v>480</v>
      </c>
      <c r="C623" s="266">
        <f>SUM(C624:C625)</f>
        <v>10</v>
      </c>
      <c r="D623" s="279">
        <f>SUM(D624:D625)</f>
        <v>75</v>
      </c>
      <c r="E623" s="265">
        <f>SUM(E624:E625)</f>
        <v>0</v>
      </c>
      <c r="F623" s="262"/>
      <c r="G623" s="263"/>
    </row>
    <row r="624" spans="1:7" ht="13.5">
      <c r="A624" s="70">
        <v>2082501</v>
      </c>
      <c r="B624" s="271" t="s">
        <v>481</v>
      </c>
      <c r="C624" s="266">
        <v>10</v>
      </c>
      <c r="D624" s="267">
        <v>46</v>
      </c>
      <c r="E624" s="51"/>
      <c r="F624" s="262"/>
      <c r="G624" s="263"/>
    </row>
    <row r="625" spans="1:7" ht="13.5">
      <c r="A625" s="70">
        <v>2082502</v>
      </c>
      <c r="B625" s="271" t="s">
        <v>482</v>
      </c>
      <c r="C625" s="266"/>
      <c r="D625" s="267">
        <v>29</v>
      </c>
      <c r="E625" s="51"/>
      <c r="F625" s="262"/>
      <c r="G625" s="263"/>
    </row>
    <row r="626" spans="1:7" ht="13.5">
      <c r="A626" s="70">
        <v>20826</v>
      </c>
      <c r="B626" s="271" t="s">
        <v>483</v>
      </c>
      <c r="C626" s="266">
        <f>SUM(C627:C629)</f>
        <v>153</v>
      </c>
      <c r="D626" s="279">
        <f>SUM(D627:D629)</f>
        <v>1020</v>
      </c>
      <c r="E626" s="265">
        <f>SUM(E627:E629)</f>
        <v>200</v>
      </c>
      <c r="F626" s="262"/>
      <c r="G626" s="263"/>
    </row>
    <row r="627" spans="1:7" ht="13.5">
      <c r="A627" s="70">
        <v>2082601</v>
      </c>
      <c r="B627" s="271" t="s">
        <v>484</v>
      </c>
      <c r="C627" s="266"/>
      <c r="D627" s="267">
        <v>0</v>
      </c>
      <c r="E627" s="51"/>
      <c r="F627" s="262"/>
      <c r="G627" s="263"/>
    </row>
    <row r="628" spans="1:7" ht="13.5">
      <c r="A628" s="70">
        <v>2082602</v>
      </c>
      <c r="B628" s="271" t="s">
        <v>485</v>
      </c>
      <c r="C628" s="266">
        <v>153</v>
      </c>
      <c r="D628" s="267">
        <v>1020</v>
      </c>
      <c r="E628" s="46">
        <v>200</v>
      </c>
      <c r="F628" s="262"/>
      <c r="G628" s="263"/>
    </row>
    <row r="629" spans="1:7" ht="13.5">
      <c r="A629" s="70">
        <v>2082699</v>
      </c>
      <c r="B629" s="271" t="s">
        <v>486</v>
      </c>
      <c r="C629" s="266"/>
      <c r="D629" s="267">
        <v>0</v>
      </c>
      <c r="E629" s="51"/>
      <c r="F629" s="262"/>
      <c r="G629" s="263"/>
    </row>
    <row r="630" spans="1:7" ht="13.5">
      <c r="A630" s="70">
        <v>20827</v>
      </c>
      <c r="B630" s="271" t="s">
        <v>487</v>
      </c>
      <c r="C630" s="265"/>
      <c r="D630" s="265"/>
      <c r="E630" s="265">
        <f>SUM(E631:E633)</f>
        <v>1</v>
      </c>
      <c r="F630" s="262"/>
      <c r="G630" s="263"/>
    </row>
    <row r="631" spans="1:7" ht="13.5">
      <c r="A631" s="70">
        <v>2082701</v>
      </c>
      <c r="B631" s="271" t="s">
        <v>488</v>
      </c>
      <c r="C631" s="51"/>
      <c r="D631" s="51"/>
      <c r="E631" s="51"/>
      <c r="F631" s="262"/>
      <c r="G631" s="263"/>
    </row>
    <row r="632" spans="1:7" ht="13.5">
      <c r="A632" s="70">
        <v>2082702</v>
      </c>
      <c r="B632" s="271" t="s">
        <v>489</v>
      </c>
      <c r="C632" s="51"/>
      <c r="D632" s="51"/>
      <c r="E632" s="46">
        <v>1</v>
      </c>
      <c r="F632" s="262"/>
      <c r="G632" s="263"/>
    </row>
    <row r="633" spans="1:7" ht="13.5">
      <c r="A633" s="70">
        <v>2082799</v>
      </c>
      <c r="B633" s="271" t="s">
        <v>490</v>
      </c>
      <c r="C633" s="51"/>
      <c r="D633" s="51"/>
      <c r="E633" s="51"/>
      <c r="F633" s="262"/>
      <c r="G633" s="263"/>
    </row>
    <row r="634" spans="1:7" ht="13.5">
      <c r="A634" s="70">
        <v>20828</v>
      </c>
      <c r="B634" s="281" t="s">
        <v>491</v>
      </c>
      <c r="C634" s="266">
        <f>SUM(C635:C641)</f>
        <v>22</v>
      </c>
      <c r="D634" s="279">
        <f>SUM(D635:D641)</f>
        <v>2</v>
      </c>
      <c r="E634" s="265">
        <f>SUM(E635:E641)</f>
        <v>2</v>
      </c>
      <c r="F634" s="262"/>
      <c r="G634" s="263"/>
    </row>
    <row r="635" spans="1:7" ht="13.5">
      <c r="A635" s="70">
        <v>2082801</v>
      </c>
      <c r="B635" s="271" t="s">
        <v>44</v>
      </c>
      <c r="C635" s="266">
        <v>20</v>
      </c>
      <c r="D635" s="267">
        <v>0</v>
      </c>
      <c r="E635" s="51"/>
      <c r="F635" s="262"/>
      <c r="G635" s="263"/>
    </row>
    <row r="636" spans="1:7" ht="13.5">
      <c r="A636" s="70">
        <v>2082802</v>
      </c>
      <c r="B636" s="271" t="s">
        <v>45</v>
      </c>
      <c r="C636" s="266"/>
      <c r="D636" s="267">
        <v>0</v>
      </c>
      <c r="E636" s="51"/>
      <c r="F636" s="262"/>
      <c r="G636" s="263"/>
    </row>
    <row r="637" spans="1:7" ht="13.5">
      <c r="A637" s="70">
        <v>2082803</v>
      </c>
      <c r="B637" s="271" t="s">
        <v>46</v>
      </c>
      <c r="C637" s="266"/>
      <c r="D637" s="267">
        <v>0</v>
      </c>
      <c r="E637" s="51"/>
      <c r="F637" s="262"/>
      <c r="G637" s="263"/>
    </row>
    <row r="638" spans="1:7" ht="13.5">
      <c r="A638" s="70">
        <v>2082804</v>
      </c>
      <c r="B638" s="271" t="s">
        <v>492</v>
      </c>
      <c r="C638" s="266"/>
      <c r="D638" s="267">
        <v>0</v>
      </c>
      <c r="E638" s="51"/>
      <c r="F638" s="262"/>
      <c r="G638" s="263"/>
    </row>
    <row r="639" spans="1:7" ht="13.5">
      <c r="A639" s="70">
        <v>2082805</v>
      </c>
      <c r="B639" s="271" t="s">
        <v>493</v>
      </c>
      <c r="C639" s="266"/>
      <c r="D639" s="267">
        <v>0</v>
      </c>
      <c r="E639" s="51"/>
      <c r="F639" s="262"/>
      <c r="G639" s="263"/>
    </row>
    <row r="640" spans="1:7" ht="13.5">
      <c r="A640" s="70">
        <v>2082850</v>
      </c>
      <c r="B640" s="271" t="s">
        <v>53</v>
      </c>
      <c r="C640" s="266"/>
      <c r="D640" s="267">
        <v>0</v>
      </c>
      <c r="E640" s="51"/>
      <c r="F640" s="262"/>
      <c r="G640" s="263"/>
    </row>
    <row r="641" spans="1:7" ht="13.5">
      <c r="A641" s="70">
        <v>2082899</v>
      </c>
      <c r="B641" s="271" t="s">
        <v>494</v>
      </c>
      <c r="C641" s="266">
        <v>2</v>
      </c>
      <c r="D641" s="267">
        <v>2</v>
      </c>
      <c r="E641" s="46">
        <v>2</v>
      </c>
      <c r="F641" s="262"/>
      <c r="G641" s="263"/>
    </row>
    <row r="642" spans="1:7" ht="13.5">
      <c r="A642" s="70">
        <v>20830</v>
      </c>
      <c r="B642" s="271" t="s">
        <v>495</v>
      </c>
      <c r="C642" s="266">
        <f>SUM(C643:C644)</f>
        <v>33</v>
      </c>
      <c r="D642" s="279">
        <f>SUM(D643:D644)</f>
        <v>3</v>
      </c>
      <c r="E642" s="265">
        <f>SUM(E643:E644)</f>
        <v>131</v>
      </c>
      <c r="F642" s="262"/>
      <c r="G642" s="263"/>
    </row>
    <row r="643" spans="1:7" ht="13.5">
      <c r="A643" s="70">
        <v>2083001</v>
      </c>
      <c r="B643" s="271" t="s">
        <v>496</v>
      </c>
      <c r="C643" s="266">
        <v>33</v>
      </c>
      <c r="D643" s="267">
        <v>3</v>
      </c>
      <c r="E643" s="46">
        <v>131</v>
      </c>
      <c r="F643" s="262"/>
      <c r="G643" s="263"/>
    </row>
    <row r="644" spans="1:7" ht="13.5">
      <c r="A644" s="70">
        <v>2083099</v>
      </c>
      <c r="B644" s="271" t="s">
        <v>497</v>
      </c>
      <c r="C644" s="266"/>
      <c r="D644" s="267">
        <v>0</v>
      </c>
      <c r="E644" s="51"/>
      <c r="F644" s="262"/>
      <c r="G644" s="263"/>
    </row>
    <row r="645" spans="1:7" ht="13.5">
      <c r="A645" s="70">
        <v>20899</v>
      </c>
      <c r="B645" s="271" t="s">
        <v>498</v>
      </c>
      <c r="C645" s="265"/>
      <c r="D645" s="265"/>
      <c r="E645" s="265">
        <f>SUM(E646)</f>
        <v>0</v>
      </c>
      <c r="F645" s="262"/>
      <c r="G645" s="263"/>
    </row>
    <row r="646" spans="1:7" ht="13.5">
      <c r="A646" s="70">
        <v>2089999</v>
      </c>
      <c r="B646" s="271" t="s">
        <v>499</v>
      </c>
      <c r="C646" s="51"/>
      <c r="D646" s="51"/>
      <c r="E646" s="51"/>
      <c r="F646" s="262"/>
      <c r="G646" s="263"/>
    </row>
    <row r="647" spans="1:7" ht="13.5">
      <c r="A647" s="70">
        <v>210</v>
      </c>
      <c r="B647" s="271" t="s">
        <v>500</v>
      </c>
      <c r="C647" s="51">
        <v>2984</v>
      </c>
      <c r="D647" s="51">
        <v>3562</v>
      </c>
      <c r="E647" s="51">
        <f>SUM(E648,E653,E668,E672,E684,E687,E691,E696,E700,E704,E707,E716,E718)</f>
        <v>3526</v>
      </c>
      <c r="F647" s="262"/>
      <c r="G647" s="263"/>
    </row>
    <row r="648" spans="1:7" ht="13.5">
      <c r="A648" s="70">
        <v>21001</v>
      </c>
      <c r="B648" s="271" t="s">
        <v>501</v>
      </c>
      <c r="C648" s="266">
        <f>SUM(C649:C652)</f>
        <v>163</v>
      </c>
      <c r="D648" s="279">
        <f>SUM(D649:D652)</f>
        <v>11</v>
      </c>
      <c r="E648" s="265">
        <f>SUM(E649:E652)</f>
        <v>26</v>
      </c>
      <c r="F648" s="262"/>
      <c r="G648" s="263"/>
    </row>
    <row r="649" spans="1:7" ht="13.5">
      <c r="A649" s="70">
        <v>2100101</v>
      </c>
      <c r="B649" s="271" t="s">
        <v>44</v>
      </c>
      <c r="C649" s="266">
        <v>143</v>
      </c>
      <c r="D649" s="267">
        <v>11</v>
      </c>
      <c r="E649" s="46">
        <v>26</v>
      </c>
      <c r="F649" s="262"/>
      <c r="G649" s="263"/>
    </row>
    <row r="650" spans="1:7" ht="13.5">
      <c r="A650" s="70">
        <v>2100102</v>
      </c>
      <c r="B650" s="271" t="s">
        <v>45</v>
      </c>
      <c r="C650" s="266"/>
      <c r="D650" s="267">
        <v>0</v>
      </c>
      <c r="E650" s="51"/>
      <c r="F650" s="262"/>
      <c r="G650" s="263"/>
    </row>
    <row r="651" spans="1:7" ht="13.5">
      <c r="A651" s="70">
        <v>2100103</v>
      </c>
      <c r="B651" s="271" t="s">
        <v>46</v>
      </c>
      <c r="C651" s="266"/>
      <c r="D651" s="267">
        <v>0</v>
      </c>
      <c r="E651" s="51"/>
      <c r="F651" s="262"/>
      <c r="G651" s="263"/>
    </row>
    <row r="652" spans="1:7" ht="13.5">
      <c r="A652" s="70">
        <v>2100199</v>
      </c>
      <c r="B652" s="271" t="s">
        <v>502</v>
      </c>
      <c r="C652" s="266">
        <v>20</v>
      </c>
      <c r="D652" s="267">
        <v>0</v>
      </c>
      <c r="E652" s="51"/>
      <c r="F652" s="262"/>
      <c r="G652" s="263"/>
    </row>
    <row r="653" spans="1:7" ht="13.5">
      <c r="A653" s="70">
        <v>21002</v>
      </c>
      <c r="B653" s="271" t="s">
        <v>503</v>
      </c>
      <c r="C653" s="265"/>
      <c r="D653" s="265"/>
      <c r="E653" s="265">
        <f>SUM(E654:E667)</f>
        <v>0</v>
      </c>
      <c r="F653" s="262"/>
      <c r="G653" s="263"/>
    </row>
    <row r="654" spans="1:7" ht="13.5">
      <c r="A654" s="70">
        <v>2100201</v>
      </c>
      <c r="B654" s="271" t="s">
        <v>504</v>
      </c>
      <c r="C654" s="51"/>
      <c r="D654" s="51"/>
      <c r="E654" s="51"/>
      <c r="F654" s="262"/>
      <c r="G654" s="263"/>
    </row>
    <row r="655" spans="1:7" ht="13.5">
      <c r="A655" s="70">
        <v>2100202</v>
      </c>
      <c r="B655" s="271" t="s">
        <v>505</v>
      </c>
      <c r="C655" s="51"/>
      <c r="D655" s="51"/>
      <c r="E655" s="51"/>
      <c r="F655" s="262"/>
      <c r="G655" s="263"/>
    </row>
    <row r="656" spans="1:7" ht="13.5">
      <c r="A656" s="70">
        <v>2100203</v>
      </c>
      <c r="B656" s="271" t="s">
        <v>506</v>
      </c>
      <c r="C656" s="51"/>
      <c r="D656" s="51"/>
      <c r="E656" s="51"/>
      <c r="F656" s="262"/>
      <c r="G656" s="263"/>
    </row>
    <row r="657" spans="1:7" ht="13.5">
      <c r="A657" s="70">
        <v>2100204</v>
      </c>
      <c r="B657" s="271" t="s">
        <v>507</v>
      </c>
      <c r="C657" s="51"/>
      <c r="D657" s="51"/>
      <c r="E657" s="51"/>
      <c r="F657" s="262"/>
      <c r="G657" s="263"/>
    </row>
    <row r="658" spans="1:7" ht="13.5">
      <c r="A658" s="70">
        <v>2100205</v>
      </c>
      <c r="B658" s="271" t="s">
        <v>508</v>
      </c>
      <c r="C658" s="51"/>
      <c r="D658" s="51"/>
      <c r="E658" s="51"/>
      <c r="F658" s="262"/>
      <c r="G658" s="263"/>
    </row>
    <row r="659" spans="1:7" ht="13.5">
      <c r="A659" s="70">
        <v>2100206</v>
      </c>
      <c r="B659" s="271" t="s">
        <v>509</v>
      </c>
      <c r="C659" s="51"/>
      <c r="D659" s="51"/>
      <c r="E659" s="51"/>
      <c r="F659" s="262"/>
      <c r="G659" s="263"/>
    </row>
    <row r="660" spans="1:7" ht="13.5">
      <c r="A660" s="70">
        <v>2100207</v>
      </c>
      <c r="B660" s="271" t="s">
        <v>510</v>
      </c>
      <c r="C660" s="51"/>
      <c r="D660" s="51"/>
      <c r="E660" s="51"/>
      <c r="F660" s="262"/>
      <c r="G660" s="263"/>
    </row>
    <row r="661" spans="1:7" ht="13.5">
      <c r="A661" s="70">
        <v>2100208</v>
      </c>
      <c r="B661" s="271" t="s">
        <v>511</v>
      </c>
      <c r="C661" s="51"/>
      <c r="D661" s="51"/>
      <c r="E661" s="51"/>
      <c r="F661" s="262"/>
      <c r="G661" s="263"/>
    </row>
    <row r="662" spans="1:7" ht="13.5">
      <c r="A662" s="70">
        <v>2100209</v>
      </c>
      <c r="B662" s="271" t="s">
        <v>512</v>
      </c>
      <c r="C662" s="51"/>
      <c r="D662" s="51"/>
      <c r="E662" s="51"/>
      <c r="F662" s="262"/>
      <c r="G662" s="263"/>
    </row>
    <row r="663" spans="1:7" ht="13.5">
      <c r="A663" s="70">
        <v>2100210</v>
      </c>
      <c r="B663" s="271" t="s">
        <v>513</v>
      </c>
      <c r="C663" s="51"/>
      <c r="D663" s="51"/>
      <c r="E663" s="51"/>
      <c r="F663" s="262"/>
      <c r="G663" s="263"/>
    </row>
    <row r="664" spans="1:7" ht="13.5">
      <c r="A664" s="70">
        <v>2100211</v>
      </c>
      <c r="B664" s="271" t="s">
        <v>514</v>
      </c>
      <c r="C664" s="51"/>
      <c r="D664" s="51"/>
      <c r="E664" s="51"/>
      <c r="F664" s="262"/>
      <c r="G664" s="263"/>
    </row>
    <row r="665" spans="1:7" ht="13.5">
      <c r="A665" s="70">
        <v>2100212</v>
      </c>
      <c r="B665" s="271" t="s">
        <v>515</v>
      </c>
      <c r="C665" s="51"/>
      <c r="D665" s="51"/>
      <c r="E665" s="51"/>
      <c r="F665" s="262"/>
      <c r="G665" s="263"/>
    </row>
    <row r="666" spans="1:7" ht="13.5">
      <c r="A666" s="70">
        <v>2100213</v>
      </c>
      <c r="B666" s="271" t="s">
        <v>516</v>
      </c>
      <c r="C666" s="51"/>
      <c r="D666" s="51"/>
      <c r="E666" s="51"/>
      <c r="F666" s="262"/>
      <c r="G666" s="263"/>
    </row>
    <row r="667" spans="1:7" ht="13.5">
      <c r="A667" s="70">
        <v>2100299</v>
      </c>
      <c r="B667" s="271" t="s">
        <v>517</v>
      </c>
      <c r="C667" s="51"/>
      <c r="D667" s="51"/>
      <c r="E667" s="51"/>
      <c r="F667" s="262"/>
      <c r="G667" s="263"/>
    </row>
    <row r="668" spans="1:7" ht="13.5">
      <c r="A668" s="70">
        <v>21003</v>
      </c>
      <c r="B668" s="271" t="s">
        <v>518</v>
      </c>
      <c r="C668" s="282">
        <f>SUM(C669:C671)</f>
        <v>755</v>
      </c>
      <c r="D668" s="279">
        <f>SUM(D669:D671)</f>
        <v>702</v>
      </c>
      <c r="E668" s="280">
        <f>SUM(E669:E671)</f>
        <v>1066</v>
      </c>
      <c r="F668" s="262"/>
      <c r="G668" s="263"/>
    </row>
    <row r="669" spans="1:7" ht="13.5">
      <c r="A669" s="70">
        <v>2100301</v>
      </c>
      <c r="B669" s="271" t="s">
        <v>519</v>
      </c>
      <c r="C669" s="266">
        <v>324</v>
      </c>
      <c r="D669" s="267">
        <v>343</v>
      </c>
      <c r="E669" s="46">
        <v>456</v>
      </c>
      <c r="F669" s="262"/>
      <c r="G669" s="263"/>
    </row>
    <row r="670" spans="1:7" ht="13.5">
      <c r="A670" s="70">
        <v>2100302</v>
      </c>
      <c r="B670" s="271" t="s">
        <v>520</v>
      </c>
      <c r="C670" s="266">
        <v>407</v>
      </c>
      <c r="D670" s="267">
        <v>337</v>
      </c>
      <c r="E670" s="46">
        <v>603</v>
      </c>
      <c r="F670" s="262"/>
      <c r="G670" s="263"/>
    </row>
    <row r="671" spans="1:7" ht="13.5">
      <c r="A671" s="70">
        <v>2100399</v>
      </c>
      <c r="B671" s="271" t="s">
        <v>521</v>
      </c>
      <c r="C671" s="266">
        <v>24</v>
      </c>
      <c r="D671" s="267">
        <v>22</v>
      </c>
      <c r="E671" s="46">
        <v>7</v>
      </c>
      <c r="F671" s="262"/>
      <c r="G671" s="263"/>
    </row>
    <row r="672" spans="1:7" ht="13.5">
      <c r="A672" s="70">
        <v>21004</v>
      </c>
      <c r="B672" s="271" t="s">
        <v>522</v>
      </c>
      <c r="C672" s="282">
        <f>SUM(C673:C683)</f>
        <v>568</v>
      </c>
      <c r="D672" s="279">
        <f>SUM(D673:D683)</f>
        <v>1438</v>
      </c>
      <c r="E672" s="280">
        <f>SUM(E673:E683)</f>
        <v>551</v>
      </c>
      <c r="F672" s="262"/>
      <c r="G672" s="263"/>
    </row>
    <row r="673" spans="1:7" ht="13.5">
      <c r="A673" s="70">
        <v>2100401</v>
      </c>
      <c r="B673" s="271" t="s">
        <v>523</v>
      </c>
      <c r="C673" s="266"/>
      <c r="D673" s="267">
        <v>2</v>
      </c>
      <c r="E673" s="51"/>
      <c r="F673" s="262"/>
      <c r="G673" s="263"/>
    </row>
    <row r="674" spans="1:7" ht="13.5">
      <c r="A674" s="70">
        <v>2100402</v>
      </c>
      <c r="B674" s="271" t="s">
        <v>524</v>
      </c>
      <c r="C674" s="266">
        <v>179</v>
      </c>
      <c r="D674" s="267">
        <v>166</v>
      </c>
      <c r="E674" s="46">
        <v>271</v>
      </c>
      <c r="F674" s="262"/>
      <c r="G674" s="263"/>
    </row>
    <row r="675" spans="1:7" ht="13.5">
      <c r="A675" s="70">
        <v>2100403</v>
      </c>
      <c r="B675" s="271" t="s">
        <v>525</v>
      </c>
      <c r="C675" s="266"/>
      <c r="D675" s="267">
        <v>0</v>
      </c>
      <c r="E675" s="46"/>
      <c r="F675" s="262"/>
      <c r="G675" s="263"/>
    </row>
    <row r="676" spans="1:7" ht="13.5">
      <c r="A676" s="70">
        <v>2100404</v>
      </c>
      <c r="B676" s="271" t="s">
        <v>526</v>
      </c>
      <c r="C676" s="266"/>
      <c r="D676" s="267">
        <v>0</v>
      </c>
      <c r="E676" s="46"/>
      <c r="F676" s="262"/>
      <c r="G676" s="263"/>
    </row>
    <row r="677" spans="1:7" ht="13.5">
      <c r="A677" s="70">
        <v>2100405</v>
      </c>
      <c r="B677" s="271" t="s">
        <v>527</v>
      </c>
      <c r="C677" s="266"/>
      <c r="D677" s="267">
        <v>0</v>
      </c>
      <c r="E677" s="46"/>
      <c r="F677" s="262"/>
      <c r="G677" s="263"/>
    </row>
    <row r="678" spans="1:7" ht="13.5">
      <c r="A678" s="70">
        <v>2100406</v>
      </c>
      <c r="B678" s="271" t="s">
        <v>528</v>
      </c>
      <c r="C678" s="266"/>
      <c r="D678" s="267">
        <v>0</v>
      </c>
      <c r="E678" s="46"/>
      <c r="F678" s="262"/>
      <c r="G678" s="263"/>
    </row>
    <row r="679" spans="1:7" ht="13.5">
      <c r="A679" s="70">
        <v>2100407</v>
      </c>
      <c r="B679" s="271" t="s">
        <v>529</v>
      </c>
      <c r="C679" s="266"/>
      <c r="D679" s="267">
        <v>0</v>
      </c>
      <c r="E679" s="46"/>
      <c r="F679" s="262"/>
      <c r="G679" s="263"/>
    </row>
    <row r="680" spans="1:7" ht="13.5">
      <c r="A680" s="70">
        <v>2100408</v>
      </c>
      <c r="B680" s="271" t="s">
        <v>530</v>
      </c>
      <c r="C680" s="266">
        <v>244</v>
      </c>
      <c r="D680" s="267">
        <v>773</v>
      </c>
      <c r="E680" s="46">
        <v>120</v>
      </c>
      <c r="F680" s="262"/>
      <c r="G680" s="263"/>
    </row>
    <row r="681" spans="1:7" ht="13.5">
      <c r="A681" s="70">
        <v>2100409</v>
      </c>
      <c r="B681" s="271" t="s">
        <v>531</v>
      </c>
      <c r="C681" s="266">
        <v>1</v>
      </c>
      <c r="D681" s="267">
        <v>1</v>
      </c>
      <c r="E681" s="46"/>
      <c r="F681" s="262"/>
      <c r="G681" s="263"/>
    </row>
    <row r="682" spans="1:7" ht="13.5">
      <c r="A682" s="70">
        <v>2100410</v>
      </c>
      <c r="B682" s="271" t="s">
        <v>532</v>
      </c>
      <c r="C682" s="266">
        <v>144</v>
      </c>
      <c r="D682" s="267">
        <v>496</v>
      </c>
      <c r="E682" s="46">
        <v>160</v>
      </c>
      <c r="F682" s="262"/>
      <c r="G682" s="263"/>
    </row>
    <row r="683" spans="1:7" ht="13.5">
      <c r="A683" s="70">
        <v>2100499</v>
      </c>
      <c r="B683" s="271" t="s">
        <v>533</v>
      </c>
      <c r="C683" s="266"/>
      <c r="D683" s="267">
        <v>0</v>
      </c>
      <c r="E683" s="46"/>
      <c r="F683" s="262"/>
      <c r="G683" s="263"/>
    </row>
    <row r="684" spans="1:7" ht="13.5">
      <c r="A684" s="70">
        <v>21006</v>
      </c>
      <c r="B684" s="271" t="s">
        <v>534</v>
      </c>
      <c r="C684" s="265"/>
      <c r="D684" s="279">
        <f>SUM(D685:D686)</f>
        <v>30</v>
      </c>
      <c r="E684" s="265">
        <f>SUM(E685:E686)</f>
        <v>0</v>
      </c>
      <c r="F684" s="262"/>
      <c r="G684" s="263"/>
    </row>
    <row r="685" spans="1:7" ht="13.5">
      <c r="A685" s="70">
        <v>2100601</v>
      </c>
      <c r="B685" s="271" t="s">
        <v>535</v>
      </c>
      <c r="C685" s="51"/>
      <c r="D685" s="267">
        <v>0</v>
      </c>
      <c r="E685" s="51"/>
      <c r="F685" s="262"/>
      <c r="G685" s="263"/>
    </row>
    <row r="686" spans="1:7" ht="13.5">
      <c r="A686" s="70">
        <v>2100699</v>
      </c>
      <c r="B686" s="271" t="s">
        <v>536</v>
      </c>
      <c r="C686" s="51"/>
      <c r="D686" s="267">
        <v>30</v>
      </c>
      <c r="E686" s="51"/>
      <c r="F686" s="262"/>
      <c r="G686" s="263"/>
    </row>
    <row r="687" spans="1:7" ht="13.5">
      <c r="A687" s="70">
        <v>21007</v>
      </c>
      <c r="B687" s="271" t="s">
        <v>537</v>
      </c>
      <c r="C687" s="266">
        <f>SUM(C688:C690)</f>
        <v>166</v>
      </c>
      <c r="D687" s="279">
        <f>SUM(D688:D690)</f>
        <v>126</v>
      </c>
      <c r="E687" s="265">
        <f>SUM(E688:E690)</f>
        <v>260</v>
      </c>
      <c r="F687" s="262"/>
      <c r="G687" s="263"/>
    </row>
    <row r="688" spans="1:7" ht="13.5">
      <c r="A688" s="70">
        <v>2100716</v>
      </c>
      <c r="B688" s="271" t="s">
        <v>538</v>
      </c>
      <c r="C688" s="266"/>
      <c r="D688" s="267">
        <v>0</v>
      </c>
      <c r="E688" s="51"/>
      <c r="F688" s="262"/>
      <c r="G688" s="263"/>
    </row>
    <row r="689" spans="1:7" ht="13.5">
      <c r="A689" s="70">
        <v>2100717</v>
      </c>
      <c r="B689" s="271" t="s">
        <v>539</v>
      </c>
      <c r="C689" s="266"/>
      <c r="D689" s="267">
        <v>0</v>
      </c>
      <c r="E689" s="51"/>
      <c r="F689" s="262"/>
      <c r="G689" s="263"/>
    </row>
    <row r="690" spans="1:7" ht="13.5">
      <c r="A690" s="70">
        <v>2100799</v>
      </c>
      <c r="B690" s="271" t="s">
        <v>540</v>
      </c>
      <c r="C690" s="266">
        <v>166</v>
      </c>
      <c r="D690" s="267">
        <v>126</v>
      </c>
      <c r="E690" s="46">
        <v>260</v>
      </c>
      <c r="F690" s="262"/>
      <c r="G690" s="263"/>
    </row>
    <row r="691" spans="1:7" ht="13.5">
      <c r="A691" s="70">
        <v>21011</v>
      </c>
      <c r="B691" s="271" t="s">
        <v>541</v>
      </c>
      <c r="C691" s="266">
        <f>SUM(C692:C695)</f>
        <v>1105</v>
      </c>
      <c r="D691" s="279">
        <f>SUM(D692:D695)</f>
        <v>941</v>
      </c>
      <c r="E691" s="265">
        <f>SUM(E692:E695)</f>
        <v>1256</v>
      </c>
      <c r="F691" s="262"/>
      <c r="G691" s="263"/>
    </row>
    <row r="692" spans="1:7" ht="13.5">
      <c r="A692" s="70">
        <v>2101101</v>
      </c>
      <c r="B692" s="271" t="s">
        <v>542</v>
      </c>
      <c r="C692" s="266">
        <v>306</v>
      </c>
      <c r="D692" s="267">
        <v>283</v>
      </c>
      <c r="E692" s="46">
        <v>458</v>
      </c>
      <c r="F692" s="262"/>
      <c r="G692" s="263"/>
    </row>
    <row r="693" spans="1:7" ht="13.5">
      <c r="A693" s="70">
        <v>2101102</v>
      </c>
      <c r="B693" s="271" t="s">
        <v>543</v>
      </c>
      <c r="C693" s="266">
        <v>777</v>
      </c>
      <c r="D693" s="267">
        <v>642</v>
      </c>
      <c r="E693" s="46">
        <v>762</v>
      </c>
      <c r="F693" s="262"/>
      <c r="G693" s="263"/>
    </row>
    <row r="694" spans="1:7" ht="13.5">
      <c r="A694" s="70">
        <v>2101103</v>
      </c>
      <c r="B694" s="271" t="s">
        <v>544</v>
      </c>
      <c r="C694" s="266"/>
      <c r="D694" s="267">
        <v>0</v>
      </c>
      <c r="E694" s="46"/>
      <c r="F694" s="262"/>
      <c r="G694" s="263"/>
    </row>
    <row r="695" spans="1:7" ht="13.5">
      <c r="A695" s="70">
        <v>2101199</v>
      </c>
      <c r="B695" s="271" t="s">
        <v>545</v>
      </c>
      <c r="C695" s="266">
        <v>22</v>
      </c>
      <c r="D695" s="267">
        <v>16</v>
      </c>
      <c r="E695" s="46">
        <v>36</v>
      </c>
      <c r="F695" s="262"/>
      <c r="G695" s="263"/>
    </row>
    <row r="696" spans="1:7" ht="13.5">
      <c r="A696" s="70">
        <v>21012</v>
      </c>
      <c r="B696" s="271" t="s">
        <v>546</v>
      </c>
      <c r="C696" s="266">
        <f>SUM(C697:C699)</f>
        <v>227</v>
      </c>
      <c r="D696" s="279">
        <f>SUM(D697:D699)</f>
        <v>314</v>
      </c>
      <c r="E696" s="265">
        <f>SUM(E697:E699)</f>
        <v>350</v>
      </c>
      <c r="F696" s="262"/>
      <c r="G696" s="263"/>
    </row>
    <row r="697" spans="1:7" ht="13.5">
      <c r="A697" s="70">
        <v>2101201</v>
      </c>
      <c r="B697" s="271" t="s">
        <v>547</v>
      </c>
      <c r="C697" s="266"/>
      <c r="D697" s="267">
        <v>0</v>
      </c>
      <c r="E697" s="51"/>
      <c r="F697" s="262"/>
      <c r="G697" s="263"/>
    </row>
    <row r="698" spans="1:7" ht="13.5">
      <c r="A698" s="70">
        <v>2101202</v>
      </c>
      <c r="B698" s="271" t="s">
        <v>548</v>
      </c>
      <c r="C698" s="266">
        <v>227</v>
      </c>
      <c r="D698" s="267">
        <v>314</v>
      </c>
      <c r="E698" s="46">
        <v>350</v>
      </c>
      <c r="F698" s="262"/>
      <c r="G698" s="263"/>
    </row>
    <row r="699" spans="1:7" ht="13.5">
      <c r="A699" s="70">
        <v>2101299</v>
      </c>
      <c r="B699" s="271" t="s">
        <v>549</v>
      </c>
      <c r="C699" s="266"/>
      <c r="D699" s="267">
        <v>0</v>
      </c>
      <c r="E699" s="51"/>
      <c r="F699" s="262"/>
      <c r="G699" s="263"/>
    </row>
    <row r="700" spans="1:7" ht="13.5">
      <c r="A700" s="70">
        <v>21013</v>
      </c>
      <c r="B700" s="271" t="s">
        <v>550</v>
      </c>
      <c r="C700" s="265"/>
      <c r="D700" s="265"/>
      <c r="E700" s="265">
        <f>SUM(E701:E703)</f>
        <v>0</v>
      </c>
      <c r="F700" s="262"/>
      <c r="G700" s="263"/>
    </row>
    <row r="701" spans="1:7" ht="13.5">
      <c r="A701" s="70">
        <v>2101301</v>
      </c>
      <c r="B701" s="271" t="s">
        <v>551</v>
      </c>
      <c r="C701" s="51"/>
      <c r="D701" s="51"/>
      <c r="E701" s="51"/>
      <c r="F701" s="262"/>
      <c r="G701" s="263"/>
    </row>
    <row r="702" spans="1:7" ht="13.5">
      <c r="A702" s="70">
        <v>2101302</v>
      </c>
      <c r="B702" s="271" t="s">
        <v>552</v>
      </c>
      <c r="C702" s="51"/>
      <c r="D702" s="51"/>
      <c r="E702" s="51"/>
      <c r="F702" s="262"/>
      <c r="G702" s="263"/>
    </row>
    <row r="703" spans="1:7" ht="13.5">
      <c r="A703" s="70">
        <v>2101399</v>
      </c>
      <c r="B703" s="271" t="s">
        <v>553</v>
      </c>
      <c r="C703" s="51"/>
      <c r="D703" s="51"/>
      <c r="E703" s="51"/>
      <c r="F703" s="262"/>
      <c r="G703" s="263"/>
    </row>
    <row r="704" spans="1:7" ht="13.5">
      <c r="A704" s="70">
        <v>21014</v>
      </c>
      <c r="B704" s="271" t="s">
        <v>554</v>
      </c>
      <c r="C704" s="265"/>
      <c r="D704" s="265"/>
      <c r="E704" s="265">
        <f>SUM(E705:E706)</f>
        <v>0</v>
      </c>
      <c r="F704" s="262"/>
      <c r="G704" s="263"/>
    </row>
    <row r="705" spans="1:7" ht="13.5">
      <c r="A705" s="70">
        <v>2101401</v>
      </c>
      <c r="B705" s="271" t="s">
        <v>555</v>
      </c>
      <c r="C705" s="51"/>
      <c r="D705" s="51"/>
      <c r="E705" s="51"/>
      <c r="F705" s="262"/>
      <c r="G705" s="263"/>
    </row>
    <row r="706" spans="1:7" ht="13.5">
      <c r="A706" s="70">
        <v>2101499</v>
      </c>
      <c r="B706" s="271" t="s">
        <v>556</v>
      </c>
      <c r="C706" s="51"/>
      <c r="D706" s="51"/>
      <c r="E706" s="51"/>
      <c r="F706" s="262"/>
      <c r="G706" s="263"/>
    </row>
    <row r="707" spans="1:7" ht="13.5">
      <c r="A707" s="70">
        <v>21015</v>
      </c>
      <c r="B707" s="271" t="s">
        <v>557</v>
      </c>
      <c r="C707" s="265"/>
      <c r="D707" s="265"/>
      <c r="E707" s="265">
        <f>SUM(E708:E715)</f>
        <v>17</v>
      </c>
      <c r="F707" s="262"/>
      <c r="G707" s="263"/>
    </row>
    <row r="708" spans="1:7" ht="13.5">
      <c r="A708" s="70">
        <v>2101501</v>
      </c>
      <c r="B708" s="271" t="s">
        <v>44</v>
      </c>
      <c r="C708" s="51"/>
      <c r="D708" s="51"/>
      <c r="E708" s="51"/>
      <c r="F708" s="262"/>
      <c r="G708" s="263"/>
    </row>
    <row r="709" spans="1:7" ht="13.5">
      <c r="A709" s="70">
        <v>2101502</v>
      </c>
      <c r="B709" s="271" t="s">
        <v>45</v>
      </c>
      <c r="C709" s="51"/>
      <c r="D709" s="51"/>
      <c r="E709" s="51"/>
      <c r="F709" s="262"/>
      <c r="G709" s="263"/>
    </row>
    <row r="710" spans="1:7" ht="13.5">
      <c r="A710" s="70">
        <v>2101503</v>
      </c>
      <c r="B710" s="271" t="s">
        <v>46</v>
      </c>
      <c r="C710" s="51"/>
      <c r="D710" s="51"/>
      <c r="E710" s="51"/>
      <c r="F710" s="262"/>
      <c r="G710" s="263"/>
    </row>
    <row r="711" spans="1:7" ht="13.5">
      <c r="A711" s="70">
        <v>2101504</v>
      </c>
      <c r="B711" s="271" t="s">
        <v>85</v>
      </c>
      <c r="C711" s="51"/>
      <c r="D711" s="51"/>
      <c r="E711" s="51"/>
      <c r="F711" s="262"/>
      <c r="G711" s="263"/>
    </row>
    <row r="712" spans="1:7" ht="13.5">
      <c r="A712" s="70">
        <v>2101505</v>
      </c>
      <c r="B712" s="271" t="s">
        <v>558</v>
      </c>
      <c r="C712" s="51"/>
      <c r="D712" s="51"/>
      <c r="E712" s="51"/>
      <c r="F712" s="262"/>
      <c r="G712" s="263"/>
    </row>
    <row r="713" spans="1:7" ht="13.5">
      <c r="A713" s="70">
        <v>2101506</v>
      </c>
      <c r="B713" s="271" t="s">
        <v>559</v>
      </c>
      <c r="C713" s="51"/>
      <c r="D713" s="51"/>
      <c r="E713" s="51"/>
      <c r="F713" s="262"/>
      <c r="G713" s="263"/>
    </row>
    <row r="714" spans="1:7" ht="13.5">
      <c r="A714" s="70">
        <v>2101550</v>
      </c>
      <c r="B714" s="271" t="s">
        <v>53</v>
      </c>
      <c r="C714" s="51"/>
      <c r="D714" s="51"/>
      <c r="E714" s="51"/>
      <c r="F714" s="262"/>
      <c r="G714" s="263"/>
    </row>
    <row r="715" spans="1:7" ht="13.5">
      <c r="A715" s="70">
        <v>2101599</v>
      </c>
      <c r="B715" s="271" t="s">
        <v>560</v>
      </c>
      <c r="C715" s="51"/>
      <c r="D715" s="51"/>
      <c r="E715" s="46">
        <v>17</v>
      </c>
      <c r="F715" s="262"/>
      <c r="G715" s="263"/>
    </row>
    <row r="716" spans="1:7" ht="13.5">
      <c r="A716" s="70">
        <v>21016</v>
      </c>
      <c r="B716" s="271" t="s">
        <v>561</v>
      </c>
      <c r="C716" s="265"/>
      <c r="D716" s="265"/>
      <c r="E716" s="265">
        <f>SUM(E717)</f>
        <v>0</v>
      </c>
      <c r="F716" s="262"/>
      <c r="G716" s="263"/>
    </row>
    <row r="717" spans="1:7" ht="13.5">
      <c r="A717" s="70">
        <v>2101601</v>
      </c>
      <c r="B717" s="271" t="s">
        <v>562</v>
      </c>
      <c r="C717" s="51"/>
      <c r="D717" s="51"/>
      <c r="E717" s="51"/>
      <c r="F717" s="262"/>
      <c r="G717" s="263"/>
    </row>
    <row r="718" spans="1:7" ht="13.5">
      <c r="A718" s="70">
        <v>21099</v>
      </c>
      <c r="B718" s="283" t="s">
        <v>563</v>
      </c>
      <c r="C718" s="265"/>
      <c r="D718" s="265"/>
      <c r="E718" s="265">
        <f>SUM(E719)</f>
        <v>0</v>
      </c>
      <c r="F718" s="262"/>
      <c r="G718" s="263"/>
    </row>
    <row r="719" spans="1:7" ht="13.5">
      <c r="A719" s="70">
        <v>2109999</v>
      </c>
      <c r="B719" s="283" t="s">
        <v>564</v>
      </c>
      <c r="C719" s="51"/>
      <c r="D719" s="51"/>
      <c r="E719" s="51"/>
      <c r="F719" s="262"/>
      <c r="G719" s="263"/>
    </row>
    <row r="720" spans="1:7" ht="13.5">
      <c r="A720" s="70">
        <v>211</v>
      </c>
      <c r="B720" s="283" t="s">
        <v>565</v>
      </c>
      <c r="C720" s="51">
        <v>251</v>
      </c>
      <c r="D720" s="51">
        <v>1776</v>
      </c>
      <c r="E720" s="51">
        <f>SUM(E721,E731,E735,E744,E751,E758,E764,E767,E770,E771,E772,E778,E779,E780,E791)</f>
        <v>14</v>
      </c>
      <c r="F720" s="262"/>
      <c r="G720" s="263"/>
    </row>
    <row r="721" spans="1:7" ht="13.5">
      <c r="A721" s="70">
        <v>21101</v>
      </c>
      <c r="B721" s="283" t="s">
        <v>566</v>
      </c>
      <c r="C721" s="265"/>
      <c r="D721" s="265"/>
      <c r="E721" s="265">
        <f>SUM(E722:E730)</f>
        <v>0</v>
      </c>
      <c r="F721" s="262"/>
      <c r="G721" s="263"/>
    </row>
    <row r="722" spans="1:7" ht="13.5">
      <c r="A722" s="70">
        <v>2110101</v>
      </c>
      <c r="B722" s="283" t="s">
        <v>44</v>
      </c>
      <c r="C722" s="51"/>
      <c r="D722" s="51"/>
      <c r="E722" s="51"/>
      <c r="F722" s="262"/>
      <c r="G722" s="263"/>
    </row>
    <row r="723" spans="1:7" ht="13.5">
      <c r="A723" s="70">
        <v>2110102</v>
      </c>
      <c r="B723" s="283" t="s">
        <v>45</v>
      </c>
      <c r="C723" s="51"/>
      <c r="D723" s="51"/>
      <c r="E723" s="51"/>
      <c r="F723" s="262"/>
      <c r="G723" s="263"/>
    </row>
    <row r="724" spans="1:7" ht="13.5">
      <c r="A724" s="70">
        <v>2110103</v>
      </c>
      <c r="B724" s="283" t="s">
        <v>46</v>
      </c>
      <c r="C724" s="51"/>
      <c r="D724" s="51"/>
      <c r="E724" s="51"/>
      <c r="F724" s="262"/>
      <c r="G724" s="263"/>
    </row>
    <row r="725" spans="1:7" ht="13.5">
      <c r="A725" s="70">
        <v>2110104</v>
      </c>
      <c r="B725" s="283" t="s">
        <v>567</v>
      </c>
      <c r="C725" s="51"/>
      <c r="D725" s="51"/>
      <c r="E725" s="51"/>
      <c r="F725" s="262"/>
      <c r="G725" s="263"/>
    </row>
    <row r="726" spans="1:7" ht="13.5">
      <c r="A726" s="70">
        <v>2110105</v>
      </c>
      <c r="B726" s="283" t="s">
        <v>568</v>
      </c>
      <c r="C726" s="51"/>
      <c r="D726" s="51"/>
      <c r="E726" s="51"/>
      <c r="F726" s="262"/>
      <c r="G726" s="263"/>
    </row>
    <row r="727" spans="1:7" ht="13.5">
      <c r="A727" s="70">
        <v>2110106</v>
      </c>
      <c r="B727" s="283" t="s">
        <v>569</v>
      </c>
      <c r="C727" s="51"/>
      <c r="D727" s="51"/>
      <c r="E727" s="51"/>
      <c r="F727" s="262"/>
      <c r="G727" s="263"/>
    </row>
    <row r="728" spans="1:7" ht="13.5">
      <c r="A728" s="70">
        <v>2110107</v>
      </c>
      <c r="B728" s="283" t="s">
        <v>570</v>
      </c>
      <c r="C728" s="51"/>
      <c r="D728" s="51"/>
      <c r="E728" s="51"/>
      <c r="F728" s="262"/>
      <c r="G728" s="263"/>
    </row>
    <row r="729" spans="1:7" ht="13.5">
      <c r="A729" s="70">
        <v>2110108</v>
      </c>
      <c r="B729" s="283" t="s">
        <v>571</v>
      </c>
      <c r="C729" s="51"/>
      <c r="D729" s="51"/>
      <c r="E729" s="51"/>
      <c r="F729" s="262"/>
      <c r="G729" s="263"/>
    </row>
    <row r="730" spans="1:7" ht="13.5">
      <c r="A730" s="70">
        <v>2110199</v>
      </c>
      <c r="B730" s="283" t="s">
        <v>572</v>
      </c>
      <c r="C730" s="51"/>
      <c r="D730" s="51"/>
      <c r="E730" s="51"/>
      <c r="F730" s="262"/>
      <c r="G730" s="263"/>
    </row>
    <row r="731" spans="1:7" ht="13.5">
      <c r="A731" s="70">
        <v>21102</v>
      </c>
      <c r="B731" s="283" t="s">
        <v>573</v>
      </c>
      <c r="C731" s="280"/>
      <c r="D731" s="280"/>
      <c r="E731" s="280">
        <f>SUM(E732:E734)</f>
        <v>0</v>
      </c>
      <c r="F731" s="262"/>
      <c r="G731" s="263"/>
    </row>
    <row r="732" spans="1:7" ht="13.5">
      <c r="A732" s="70">
        <v>2110203</v>
      </c>
      <c r="B732" s="283" t="s">
        <v>574</v>
      </c>
      <c r="C732" s="51"/>
      <c r="D732" s="51"/>
      <c r="E732" s="51"/>
      <c r="F732" s="262"/>
      <c r="G732" s="263"/>
    </row>
    <row r="733" spans="1:7" ht="13.5">
      <c r="A733" s="70">
        <v>2110204</v>
      </c>
      <c r="B733" s="283" t="s">
        <v>575</v>
      </c>
      <c r="C733" s="51"/>
      <c r="D733" s="51"/>
      <c r="E733" s="51"/>
      <c r="F733" s="262"/>
      <c r="G733" s="263"/>
    </row>
    <row r="734" spans="1:7" ht="13.5">
      <c r="A734" s="70">
        <v>2110299</v>
      </c>
      <c r="B734" s="283" t="s">
        <v>576</v>
      </c>
      <c r="C734" s="51"/>
      <c r="D734" s="51"/>
      <c r="E734" s="51"/>
      <c r="F734" s="262"/>
      <c r="G734" s="263"/>
    </row>
    <row r="735" spans="1:7" ht="13.5">
      <c r="A735" s="70">
        <v>21103</v>
      </c>
      <c r="B735" s="283" t="s">
        <v>577</v>
      </c>
      <c r="C735" s="282">
        <f>SUM(C736:C743)</f>
        <v>251</v>
      </c>
      <c r="D735" s="279">
        <f>SUM(D736:D743)</f>
        <v>1776</v>
      </c>
      <c r="E735" s="280">
        <f>SUM(E736:E743)</f>
        <v>0</v>
      </c>
      <c r="F735" s="262"/>
      <c r="G735" s="263"/>
    </row>
    <row r="736" spans="1:7" ht="13.5">
      <c r="A736" s="70">
        <v>2110301</v>
      </c>
      <c r="B736" s="283" t="s">
        <v>578</v>
      </c>
      <c r="C736" s="266"/>
      <c r="D736" s="267">
        <v>0</v>
      </c>
      <c r="E736" s="51"/>
      <c r="F736" s="262"/>
      <c r="G736" s="263"/>
    </row>
    <row r="737" spans="1:7" ht="13.5">
      <c r="A737" s="70">
        <v>2110302</v>
      </c>
      <c r="B737" s="283" t="s">
        <v>579</v>
      </c>
      <c r="C737" s="266">
        <v>251</v>
      </c>
      <c r="D737" s="267">
        <v>276</v>
      </c>
      <c r="E737" s="51"/>
      <c r="F737" s="262"/>
      <c r="G737" s="263"/>
    </row>
    <row r="738" spans="1:7" ht="13.5">
      <c r="A738" s="70">
        <v>2110303</v>
      </c>
      <c r="B738" s="283" t="s">
        <v>580</v>
      </c>
      <c r="C738" s="51"/>
      <c r="D738" s="267">
        <v>0</v>
      </c>
      <c r="E738" s="51"/>
      <c r="F738" s="262"/>
      <c r="G738" s="263"/>
    </row>
    <row r="739" spans="1:7" ht="13.5">
      <c r="A739" s="70">
        <v>2110304</v>
      </c>
      <c r="B739" s="283" t="s">
        <v>581</v>
      </c>
      <c r="C739" s="51"/>
      <c r="D739" s="267">
        <v>0</v>
      </c>
      <c r="E739" s="51"/>
      <c r="F739" s="262"/>
      <c r="G739" s="263"/>
    </row>
    <row r="740" spans="1:7" ht="13.5">
      <c r="A740" s="70">
        <v>2110305</v>
      </c>
      <c r="B740" s="283" t="s">
        <v>582</v>
      </c>
      <c r="C740" s="51"/>
      <c r="D740" s="267">
        <v>0</v>
      </c>
      <c r="E740" s="51"/>
      <c r="F740" s="262"/>
      <c r="G740" s="263"/>
    </row>
    <row r="741" spans="1:7" ht="13.5">
      <c r="A741" s="70">
        <v>2110306</v>
      </c>
      <c r="B741" s="283" t="s">
        <v>583</v>
      </c>
      <c r="C741" s="51"/>
      <c r="D741" s="267">
        <v>0</v>
      </c>
      <c r="E741" s="51"/>
      <c r="F741" s="262"/>
      <c r="G741" s="263"/>
    </row>
    <row r="742" spans="1:7" ht="13.5">
      <c r="A742" s="70">
        <v>2110307</v>
      </c>
      <c r="B742" s="283" t="s">
        <v>584</v>
      </c>
      <c r="C742" s="51"/>
      <c r="D742" s="267">
        <v>0</v>
      </c>
      <c r="E742" s="51"/>
      <c r="F742" s="262"/>
      <c r="G742" s="263"/>
    </row>
    <row r="743" spans="1:7" ht="13.5">
      <c r="A743" s="70">
        <v>2110399</v>
      </c>
      <c r="B743" s="283" t="s">
        <v>585</v>
      </c>
      <c r="C743" s="51"/>
      <c r="D743" s="267">
        <v>1500</v>
      </c>
      <c r="E743" s="51"/>
      <c r="F743" s="262"/>
      <c r="G743" s="263"/>
    </row>
    <row r="744" spans="1:7" ht="13.5">
      <c r="A744" s="70">
        <v>21104</v>
      </c>
      <c r="B744" s="283" t="s">
        <v>586</v>
      </c>
      <c r="C744" s="280"/>
      <c r="D744" s="280"/>
      <c r="E744" s="280">
        <f>SUM(E745:E750)</f>
        <v>0</v>
      </c>
      <c r="F744" s="262"/>
      <c r="G744" s="263"/>
    </row>
    <row r="745" spans="1:7" ht="13.5">
      <c r="A745" s="70">
        <v>2110401</v>
      </c>
      <c r="B745" s="283" t="s">
        <v>587</v>
      </c>
      <c r="C745" s="51"/>
      <c r="D745" s="51"/>
      <c r="E745" s="51"/>
      <c r="F745" s="262"/>
      <c r="G745" s="263"/>
    </row>
    <row r="746" spans="1:7" ht="13.5">
      <c r="A746" s="70">
        <v>2110402</v>
      </c>
      <c r="B746" s="283" t="s">
        <v>588</v>
      </c>
      <c r="C746" s="51"/>
      <c r="D746" s="51"/>
      <c r="E746" s="51"/>
      <c r="F746" s="262"/>
      <c r="G746" s="263"/>
    </row>
    <row r="747" spans="1:7" ht="13.5">
      <c r="A747" s="70">
        <v>2110404</v>
      </c>
      <c r="B747" s="283" t="s">
        <v>589</v>
      </c>
      <c r="C747" s="51"/>
      <c r="D747" s="51"/>
      <c r="E747" s="51"/>
      <c r="F747" s="262"/>
      <c r="G747" s="263"/>
    </row>
    <row r="748" spans="1:7" ht="13.5">
      <c r="A748" s="70">
        <v>2110405</v>
      </c>
      <c r="B748" s="283" t="s">
        <v>590</v>
      </c>
      <c r="C748" s="51"/>
      <c r="D748" s="51"/>
      <c r="E748" s="51"/>
      <c r="F748" s="262"/>
      <c r="G748" s="263"/>
    </row>
    <row r="749" spans="1:7" ht="13.5">
      <c r="A749" s="70">
        <v>2110406</v>
      </c>
      <c r="B749" s="283" t="s">
        <v>591</v>
      </c>
      <c r="C749" s="51"/>
      <c r="D749" s="51"/>
      <c r="E749" s="51"/>
      <c r="F749" s="262"/>
      <c r="G749" s="263"/>
    </row>
    <row r="750" spans="1:7" ht="13.5">
      <c r="A750" s="70">
        <v>2110499</v>
      </c>
      <c r="B750" s="283" t="s">
        <v>592</v>
      </c>
      <c r="C750" s="51"/>
      <c r="D750" s="51"/>
      <c r="E750" s="51"/>
      <c r="F750" s="262"/>
      <c r="G750" s="263"/>
    </row>
    <row r="751" spans="1:7" ht="13.5">
      <c r="A751" s="70">
        <v>21105</v>
      </c>
      <c r="B751" s="283" t="s">
        <v>593</v>
      </c>
      <c r="C751" s="265"/>
      <c r="D751" s="265"/>
      <c r="E751" s="265">
        <f>SUM(E752:E757)</f>
        <v>0</v>
      </c>
      <c r="F751" s="262"/>
      <c r="G751" s="263"/>
    </row>
    <row r="752" spans="1:7" ht="13.5">
      <c r="A752" s="70">
        <v>2110501</v>
      </c>
      <c r="B752" s="283" t="s">
        <v>594</v>
      </c>
      <c r="C752" s="51"/>
      <c r="D752" s="51"/>
      <c r="E752" s="51"/>
      <c r="F752" s="262"/>
      <c r="G752" s="263"/>
    </row>
    <row r="753" spans="1:7" ht="13.5">
      <c r="A753" s="70">
        <v>2110502</v>
      </c>
      <c r="B753" s="283" t="s">
        <v>595</v>
      </c>
      <c r="C753" s="51"/>
      <c r="D753" s="51"/>
      <c r="E753" s="51"/>
      <c r="F753" s="262"/>
      <c r="G753" s="263"/>
    </row>
    <row r="754" spans="1:7" ht="13.5">
      <c r="A754" s="70">
        <v>2110503</v>
      </c>
      <c r="B754" s="283" t="s">
        <v>596</v>
      </c>
      <c r="C754" s="51"/>
      <c r="D754" s="51"/>
      <c r="E754" s="51"/>
      <c r="F754" s="262"/>
      <c r="G754" s="263"/>
    </row>
    <row r="755" spans="1:7" ht="13.5">
      <c r="A755" s="70">
        <v>2110506</v>
      </c>
      <c r="B755" s="283" t="s">
        <v>597</v>
      </c>
      <c r="C755" s="51"/>
      <c r="D755" s="51"/>
      <c r="E755" s="51"/>
      <c r="F755" s="262"/>
      <c r="G755" s="263"/>
    </row>
    <row r="756" spans="1:7" ht="13.5">
      <c r="A756" s="70">
        <v>2110507</v>
      </c>
      <c r="B756" s="283" t="s">
        <v>598</v>
      </c>
      <c r="C756" s="51"/>
      <c r="D756" s="51"/>
      <c r="E756" s="51"/>
      <c r="F756" s="262"/>
      <c r="G756" s="263"/>
    </row>
    <row r="757" spans="1:7" ht="13.5">
      <c r="A757" s="70">
        <v>2110599</v>
      </c>
      <c r="B757" s="283" t="s">
        <v>599</v>
      </c>
      <c r="C757" s="51"/>
      <c r="D757" s="51"/>
      <c r="E757" s="51"/>
      <c r="F757" s="262"/>
      <c r="G757" s="263"/>
    </row>
    <row r="758" spans="1:7" ht="13.5">
      <c r="A758" s="70">
        <v>21106</v>
      </c>
      <c r="B758" s="283" t="s">
        <v>600</v>
      </c>
      <c r="C758" s="265"/>
      <c r="D758" s="265"/>
      <c r="E758" s="265">
        <f>SUM(E759:E763)</f>
        <v>0</v>
      </c>
      <c r="F758" s="262"/>
      <c r="G758" s="263"/>
    </row>
    <row r="759" spans="1:7" ht="13.5">
      <c r="A759" s="70">
        <v>2110602</v>
      </c>
      <c r="B759" s="283" t="s">
        <v>601</v>
      </c>
      <c r="C759" s="51"/>
      <c r="D759" s="51"/>
      <c r="E759" s="51"/>
      <c r="F759" s="262"/>
      <c r="G759" s="263"/>
    </row>
    <row r="760" spans="1:7" ht="13.5">
      <c r="A760" s="70">
        <v>2110603</v>
      </c>
      <c r="B760" s="283" t="s">
        <v>602</v>
      </c>
      <c r="C760" s="51"/>
      <c r="D760" s="51"/>
      <c r="E760" s="51"/>
      <c r="F760" s="262"/>
      <c r="G760" s="263"/>
    </row>
    <row r="761" spans="1:7" ht="13.5">
      <c r="A761" s="70">
        <v>2110604</v>
      </c>
      <c r="B761" s="283" t="s">
        <v>603</v>
      </c>
      <c r="C761" s="51"/>
      <c r="D761" s="51"/>
      <c r="E761" s="51"/>
      <c r="F761" s="262"/>
      <c r="G761" s="263"/>
    </row>
    <row r="762" spans="1:7" ht="13.5">
      <c r="A762" s="70">
        <v>2110605</v>
      </c>
      <c r="B762" s="283" t="s">
        <v>604</v>
      </c>
      <c r="C762" s="51"/>
      <c r="D762" s="51"/>
      <c r="E762" s="51"/>
      <c r="F762" s="262"/>
      <c r="G762" s="263"/>
    </row>
    <row r="763" spans="1:7" ht="13.5">
      <c r="A763" s="70">
        <v>2110699</v>
      </c>
      <c r="B763" s="283" t="s">
        <v>605</v>
      </c>
      <c r="C763" s="51"/>
      <c r="D763" s="51"/>
      <c r="E763" s="51"/>
      <c r="F763" s="262"/>
      <c r="G763" s="263"/>
    </row>
    <row r="764" spans="1:7" ht="13.5">
      <c r="A764" s="70">
        <v>21107</v>
      </c>
      <c r="B764" s="283" t="s">
        <v>606</v>
      </c>
      <c r="C764" s="265"/>
      <c r="D764" s="265"/>
      <c r="E764" s="265">
        <f>SUM(E765:E766)</f>
        <v>0</v>
      </c>
      <c r="F764" s="262"/>
      <c r="G764" s="263"/>
    </row>
    <row r="765" spans="1:7" ht="13.5">
      <c r="A765" s="70">
        <v>2110704</v>
      </c>
      <c r="B765" s="283" t="s">
        <v>607</v>
      </c>
      <c r="C765" s="51"/>
      <c r="D765" s="51"/>
      <c r="E765" s="51"/>
      <c r="F765" s="262"/>
      <c r="G765" s="263"/>
    </row>
    <row r="766" spans="1:7" ht="13.5">
      <c r="A766" s="70">
        <v>2110799</v>
      </c>
      <c r="B766" s="283" t="s">
        <v>608</v>
      </c>
      <c r="C766" s="51"/>
      <c r="D766" s="51"/>
      <c r="E766" s="51"/>
      <c r="F766" s="262"/>
      <c r="G766" s="263"/>
    </row>
    <row r="767" spans="1:7" ht="13.5">
      <c r="A767" s="70">
        <v>21108</v>
      </c>
      <c r="B767" s="283" t="s">
        <v>609</v>
      </c>
      <c r="C767" s="265"/>
      <c r="D767" s="265"/>
      <c r="E767" s="265">
        <f>SUM(E768:E769)</f>
        <v>0</v>
      </c>
      <c r="F767" s="262"/>
      <c r="G767" s="263"/>
    </row>
    <row r="768" spans="1:7" ht="13.5">
      <c r="A768" s="70">
        <v>2110804</v>
      </c>
      <c r="B768" s="283" t="s">
        <v>610</v>
      </c>
      <c r="C768" s="51"/>
      <c r="D768" s="51"/>
      <c r="E768" s="51"/>
      <c r="F768" s="262"/>
      <c r="G768" s="263"/>
    </row>
    <row r="769" spans="1:7" ht="13.5">
      <c r="A769" s="70">
        <v>2110899</v>
      </c>
      <c r="B769" s="283" t="s">
        <v>611</v>
      </c>
      <c r="C769" s="51"/>
      <c r="D769" s="51"/>
      <c r="E769" s="51"/>
      <c r="F769" s="262"/>
      <c r="G769" s="263"/>
    </row>
    <row r="770" spans="1:7" ht="13.5">
      <c r="A770" s="284">
        <v>21109</v>
      </c>
      <c r="B770" s="283" t="s">
        <v>612</v>
      </c>
      <c r="C770" s="51"/>
      <c r="D770" s="51"/>
      <c r="E770" s="51"/>
      <c r="F770" s="262"/>
      <c r="G770" s="263"/>
    </row>
    <row r="771" spans="1:7" ht="13.5">
      <c r="A771" s="284">
        <v>21110</v>
      </c>
      <c r="B771" s="283" t="s">
        <v>613</v>
      </c>
      <c r="C771" s="51"/>
      <c r="D771" s="51"/>
      <c r="E771" s="51"/>
      <c r="F771" s="262"/>
      <c r="G771" s="263"/>
    </row>
    <row r="772" spans="1:7" ht="13.5">
      <c r="A772" s="70">
        <v>21111</v>
      </c>
      <c r="B772" s="283" t="s">
        <v>614</v>
      </c>
      <c r="C772" s="265"/>
      <c r="D772" s="265"/>
      <c r="E772" s="265">
        <f>SUM(E773:E777)</f>
        <v>0</v>
      </c>
      <c r="F772" s="262"/>
      <c r="G772" s="263"/>
    </row>
    <row r="773" spans="1:7" ht="13.5">
      <c r="A773" s="70">
        <v>2111101</v>
      </c>
      <c r="B773" s="283" t="s">
        <v>615</v>
      </c>
      <c r="C773" s="51"/>
      <c r="D773" s="51"/>
      <c r="E773" s="51"/>
      <c r="F773" s="262"/>
      <c r="G773" s="263"/>
    </row>
    <row r="774" spans="1:7" ht="13.5">
      <c r="A774" s="70">
        <v>2111102</v>
      </c>
      <c r="B774" s="283" t="s">
        <v>616</v>
      </c>
      <c r="C774" s="51"/>
      <c r="D774" s="51"/>
      <c r="E774" s="51"/>
      <c r="F774" s="262"/>
      <c r="G774" s="263"/>
    </row>
    <row r="775" spans="1:7" ht="13.5">
      <c r="A775" s="70">
        <v>2111103</v>
      </c>
      <c r="B775" s="283" t="s">
        <v>617</v>
      </c>
      <c r="C775" s="51"/>
      <c r="D775" s="51"/>
      <c r="E775" s="51"/>
      <c r="F775" s="262"/>
      <c r="G775" s="263"/>
    </row>
    <row r="776" spans="1:7" ht="13.5">
      <c r="A776" s="70">
        <v>2111104</v>
      </c>
      <c r="B776" s="283" t="s">
        <v>618</v>
      </c>
      <c r="C776" s="51"/>
      <c r="D776" s="51"/>
      <c r="E776" s="51"/>
      <c r="F776" s="262"/>
      <c r="G776" s="263"/>
    </row>
    <row r="777" spans="1:7" ht="13.5">
      <c r="A777" s="70">
        <v>2111199</v>
      </c>
      <c r="B777" s="283" t="s">
        <v>619</v>
      </c>
      <c r="C777" s="51"/>
      <c r="D777" s="51"/>
      <c r="E777" s="51"/>
      <c r="F777" s="262"/>
      <c r="G777" s="263"/>
    </row>
    <row r="778" spans="1:7" ht="13.5">
      <c r="A778" s="284">
        <v>21112</v>
      </c>
      <c r="B778" s="283" t="s">
        <v>620</v>
      </c>
      <c r="C778" s="51"/>
      <c r="D778" s="51"/>
      <c r="E778" s="51"/>
      <c r="F778" s="262"/>
      <c r="G778" s="263"/>
    </row>
    <row r="779" spans="1:7" ht="13.5">
      <c r="A779" s="284">
        <v>21113</v>
      </c>
      <c r="B779" s="283" t="s">
        <v>621</v>
      </c>
      <c r="C779" s="51"/>
      <c r="D779" s="51"/>
      <c r="E779" s="51"/>
      <c r="F779" s="262"/>
      <c r="G779" s="263"/>
    </row>
    <row r="780" spans="1:7" ht="13.5">
      <c r="A780" s="70">
        <v>21114</v>
      </c>
      <c r="B780" s="283" t="s">
        <v>622</v>
      </c>
      <c r="C780" s="265"/>
      <c r="D780" s="265"/>
      <c r="E780" s="265">
        <f>SUM(E781:E790)</f>
        <v>0</v>
      </c>
      <c r="F780" s="262"/>
      <c r="G780" s="263"/>
    </row>
    <row r="781" spans="1:7" ht="13.5">
      <c r="A781" s="70">
        <v>2111401</v>
      </c>
      <c r="B781" s="283" t="s">
        <v>44</v>
      </c>
      <c r="C781" s="51"/>
      <c r="D781" s="51"/>
      <c r="E781" s="51"/>
      <c r="F781" s="262"/>
      <c r="G781" s="263"/>
    </row>
    <row r="782" spans="1:7" ht="13.5">
      <c r="A782" s="70">
        <v>2111402</v>
      </c>
      <c r="B782" s="283" t="s">
        <v>45</v>
      </c>
      <c r="C782" s="51"/>
      <c r="D782" s="51"/>
      <c r="E782" s="51"/>
      <c r="F782" s="262"/>
      <c r="G782" s="263"/>
    </row>
    <row r="783" spans="1:7" ht="13.5">
      <c r="A783" s="70">
        <v>2111403</v>
      </c>
      <c r="B783" s="283" t="s">
        <v>46</v>
      </c>
      <c r="C783" s="51"/>
      <c r="D783" s="51"/>
      <c r="E783" s="51"/>
      <c r="F783" s="262"/>
      <c r="G783" s="263"/>
    </row>
    <row r="784" spans="1:7" ht="13.5">
      <c r="A784" s="70">
        <v>2111406</v>
      </c>
      <c r="B784" s="283" t="s">
        <v>623</v>
      </c>
      <c r="C784" s="51"/>
      <c r="D784" s="51"/>
      <c r="E784" s="51"/>
      <c r="F784" s="262"/>
      <c r="G784" s="263"/>
    </row>
    <row r="785" spans="1:7" ht="13.5">
      <c r="A785" s="70">
        <v>2111407</v>
      </c>
      <c r="B785" s="283" t="s">
        <v>624</v>
      </c>
      <c r="C785" s="51"/>
      <c r="D785" s="51"/>
      <c r="E785" s="51"/>
      <c r="F785" s="262"/>
      <c r="G785" s="263"/>
    </row>
    <row r="786" spans="1:7" ht="13.5">
      <c r="A786" s="70">
        <v>2111408</v>
      </c>
      <c r="B786" s="283" t="s">
        <v>625</v>
      </c>
      <c r="C786" s="51"/>
      <c r="D786" s="51"/>
      <c r="E786" s="51"/>
      <c r="F786" s="262"/>
      <c r="G786" s="263"/>
    </row>
    <row r="787" spans="1:7" ht="13.5">
      <c r="A787" s="70">
        <v>2111411</v>
      </c>
      <c r="B787" s="283" t="s">
        <v>85</v>
      </c>
      <c r="C787" s="51"/>
      <c r="D787" s="51"/>
      <c r="E787" s="51"/>
      <c r="F787" s="262"/>
      <c r="G787" s="263"/>
    </row>
    <row r="788" spans="1:7" ht="13.5">
      <c r="A788" s="70">
        <v>2111413</v>
      </c>
      <c r="B788" s="283" t="s">
        <v>626</v>
      </c>
      <c r="C788" s="51"/>
      <c r="D788" s="51"/>
      <c r="E788" s="51"/>
      <c r="F788" s="262"/>
      <c r="G788" s="263"/>
    </row>
    <row r="789" spans="1:7" ht="13.5">
      <c r="A789" s="70">
        <v>2111450</v>
      </c>
      <c r="B789" s="283" t="s">
        <v>53</v>
      </c>
      <c r="C789" s="51"/>
      <c r="D789" s="51"/>
      <c r="E789" s="51"/>
      <c r="F789" s="262"/>
      <c r="G789" s="263"/>
    </row>
    <row r="790" spans="1:7" ht="13.5">
      <c r="A790" s="70">
        <v>2111499</v>
      </c>
      <c r="B790" s="283" t="s">
        <v>627</v>
      </c>
      <c r="C790" s="51"/>
      <c r="D790" s="51"/>
      <c r="E790" s="51"/>
      <c r="F790" s="262"/>
      <c r="G790" s="263"/>
    </row>
    <row r="791" spans="1:7" ht="13.5">
      <c r="A791" s="70">
        <v>21199</v>
      </c>
      <c r="B791" s="283" t="s">
        <v>628</v>
      </c>
      <c r="C791" s="265"/>
      <c r="D791" s="265"/>
      <c r="E791" s="265">
        <f>SUM(E792)</f>
        <v>14</v>
      </c>
      <c r="F791" s="262"/>
      <c r="G791" s="263"/>
    </row>
    <row r="792" spans="1:7" ht="13.5">
      <c r="A792" s="70">
        <v>2119999</v>
      </c>
      <c r="B792" s="283" t="s">
        <v>629</v>
      </c>
      <c r="C792" s="51"/>
      <c r="D792" s="51"/>
      <c r="E792" s="51">
        <v>14</v>
      </c>
      <c r="F792" s="262"/>
      <c r="G792" s="263"/>
    </row>
    <row r="793" spans="1:7" ht="13.5">
      <c r="A793" s="70">
        <v>212</v>
      </c>
      <c r="B793" s="283" t="s">
        <v>630</v>
      </c>
      <c r="C793" s="51">
        <v>2799</v>
      </c>
      <c r="D793" s="51">
        <v>2254</v>
      </c>
      <c r="E793" s="51">
        <f>SUM(E794,E805,E806,E809,E811,E813)</f>
        <v>1614</v>
      </c>
      <c r="F793" s="262"/>
      <c r="G793" s="263"/>
    </row>
    <row r="794" spans="1:7" ht="13.5">
      <c r="A794" s="70">
        <v>21201</v>
      </c>
      <c r="B794" s="283" t="s">
        <v>631</v>
      </c>
      <c r="C794" s="265"/>
      <c r="D794" s="265"/>
      <c r="E794" s="265">
        <f>SUM(E795:E804)</f>
        <v>76</v>
      </c>
      <c r="F794" s="262"/>
      <c r="G794" s="263"/>
    </row>
    <row r="795" spans="1:7" ht="13.5">
      <c r="A795" s="70">
        <v>2120101</v>
      </c>
      <c r="B795" s="283" t="s">
        <v>44</v>
      </c>
      <c r="C795" s="51"/>
      <c r="D795" s="51"/>
      <c r="E795" s="46">
        <v>76</v>
      </c>
      <c r="F795" s="262"/>
      <c r="G795" s="263"/>
    </row>
    <row r="796" spans="1:7" ht="13.5">
      <c r="A796" s="70">
        <v>2120102</v>
      </c>
      <c r="B796" s="283" t="s">
        <v>45</v>
      </c>
      <c r="C796" s="51"/>
      <c r="D796" s="51"/>
      <c r="E796" s="51"/>
      <c r="F796" s="262"/>
      <c r="G796" s="263"/>
    </row>
    <row r="797" spans="1:7" ht="13.5">
      <c r="A797" s="70">
        <v>2120103</v>
      </c>
      <c r="B797" s="283" t="s">
        <v>46</v>
      </c>
      <c r="C797" s="51"/>
      <c r="D797" s="51"/>
      <c r="E797" s="51"/>
      <c r="F797" s="262"/>
      <c r="G797" s="263"/>
    </row>
    <row r="798" spans="1:7" ht="13.5">
      <c r="A798" s="70">
        <v>2120104</v>
      </c>
      <c r="B798" s="283" t="s">
        <v>632</v>
      </c>
      <c r="C798" s="51"/>
      <c r="D798" s="51"/>
      <c r="E798" s="51"/>
      <c r="F798" s="262"/>
      <c r="G798" s="263"/>
    </row>
    <row r="799" spans="1:7" ht="13.5">
      <c r="A799" s="70">
        <v>2120105</v>
      </c>
      <c r="B799" s="283" t="s">
        <v>633</v>
      </c>
      <c r="C799" s="51"/>
      <c r="D799" s="51"/>
      <c r="E799" s="51"/>
      <c r="F799" s="262"/>
      <c r="G799" s="263"/>
    </row>
    <row r="800" spans="1:7" ht="13.5">
      <c r="A800" s="70">
        <v>2120106</v>
      </c>
      <c r="B800" s="283" t="s">
        <v>634</v>
      </c>
      <c r="C800" s="51"/>
      <c r="D800" s="51"/>
      <c r="E800" s="51"/>
      <c r="F800" s="262"/>
      <c r="G800" s="263"/>
    </row>
    <row r="801" spans="1:7" ht="13.5">
      <c r="A801" s="70">
        <v>2120107</v>
      </c>
      <c r="B801" s="283" t="s">
        <v>635</v>
      </c>
      <c r="C801" s="51"/>
      <c r="D801" s="51"/>
      <c r="E801" s="51"/>
      <c r="F801" s="262"/>
      <c r="G801" s="263"/>
    </row>
    <row r="802" spans="1:7" ht="13.5">
      <c r="A802" s="70">
        <v>2120109</v>
      </c>
      <c r="B802" s="283" t="s">
        <v>636</v>
      </c>
      <c r="C802" s="51"/>
      <c r="D802" s="51"/>
      <c r="E802" s="51"/>
      <c r="F802" s="262"/>
      <c r="G802" s="263"/>
    </row>
    <row r="803" spans="1:7" ht="13.5">
      <c r="A803" s="70">
        <v>2120110</v>
      </c>
      <c r="B803" s="283" t="s">
        <v>637</v>
      </c>
      <c r="C803" s="51"/>
      <c r="D803" s="51"/>
      <c r="E803" s="51"/>
      <c r="F803" s="262"/>
      <c r="G803" s="263"/>
    </row>
    <row r="804" spans="1:7" ht="13.5">
      <c r="A804" s="70">
        <v>2120199</v>
      </c>
      <c r="B804" s="283" t="s">
        <v>638</v>
      </c>
      <c r="C804" s="51"/>
      <c r="D804" s="51"/>
      <c r="E804" s="51"/>
      <c r="F804" s="262"/>
      <c r="G804" s="263"/>
    </row>
    <row r="805" spans="1:7" ht="13.5">
      <c r="A805" s="70">
        <v>21202</v>
      </c>
      <c r="B805" s="283" t="s">
        <v>639</v>
      </c>
      <c r="C805" s="51"/>
      <c r="D805" s="51"/>
      <c r="E805" s="51"/>
      <c r="F805" s="262"/>
      <c r="G805" s="263"/>
    </row>
    <row r="806" spans="1:7" ht="13.5">
      <c r="A806" s="70">
        <v>21203</v>
      </c>
      <c r="B806" s="283" t="s">
        <v>640</v>
      </c>
      <c r="C806" s="265"/>
      <c r="D806" s="279">
        <f>SUM(D807:D808)</f>
        <v>500</v>
      </c>
      <c r="E806" s="265">
        <f>SUM(E807:E808)</f>
        <v>0</v>
      </c>
      <c r="F806" s="262"/>
      <c r="G806" s="263"/>
    </row>
    <row r="807" spans="1:7" ht="13.5">
      <c r="A807" s="70">
        <v>2120303</v>
      </c>
      <c r="B807" s="283" t="s">
        <v>641</v>
      </c>
      <c r="C807" s="51"/>
      <c r="D807" s="267">
        <v>0</v>
      </c>
      <c r="E807" s="51"/>
      <c r="F807" s="262"/>
      <c r="G807" s="263"/>
    </row>
    <row r="808" spans="1:7" ht="13.5">
      <c r="A808" s="70">
        <v>2120399</v>
      </c>
      <c r="B808" s="283" t="s">
        <v>642</v>
      </c>
      <c r="C808" s="51"/>
      <c r="D808" s="267">
        <v>500</v>
      </c>
      <c r="E808" s="51"/>
      <c r="F808" s="262"/>
      <c r="G808" s="263"/>
    </row>
    <row r="809" spans="1:7" ht="13.5">
      <c r="A809" s="70">
        <v>21205</v>
      </c>
      <c r="B809" s="283" t="s">
        <v>643</v>
      </c>
      <c r="C809" s="266">
        <v>2727</v>
      </c>
      <c r="D809" s="279">
        <f>D810</f>
        <v>1754</v>
      </c>
      <c r="E809" s="265">
        <f aca="true" t="shared" si="0" ref="E809:E813">SUM(E810)</f>
        <v>1538</v>
      </c>
      <c r="F809" s="262"/>
      <c r="G809" s="263"/>
    </row>
    <row r="810" spans="1:7" ht="13.5">
      <c r="A810" s="70">
        <v>2120501</v>
      </c>
      <c r="B810" s="283" t="s">
        <v>644</v>
      </c>
      <c r="C810" s="266">
        <v>2727</v>
      </c>
      <c r="D810" s="267">
        <v>1754</v>
      </c>
      <c r="E810" s="46">
        <v>1538</v>
      </c>
      <c r="F810" s="262"/>
      <c r="G810" s="263"/>
    </row>
    <row r="811" spans="1:7" ht="13.5">
      <c r="A811" s="70">
        <v>21206</v>
      </c>
      <c r="B811" s="283" t="s">
        <v>645</v>
      </c>
      <c r="C811" s="265"/>
      <c r="D811" s="265"/>
      <c r="E811" s="265">
        <f t="shared" si="0"/>
        <v>0</v>
      </c>
      <c r="F811" s="262"/>
      <c r="G811" s="263"/>
    </row>
    <row r="812" spans="1:7" ht="13.5">
      <c r="A812" s="70">
        <v>2120601</v>
      </c>
      <c r="B812" s="283" t="s">
        <v>646</v>
      </c>
      <c r="C812" s="51"/>
      <c r="D812" s="51"/>
      <c r="E812" s="51"/>
      <c r="F812" s="262"/>
      <c r="G812" s="263"/>
    </row>
    <row r="813" spans="1:7" ht="13.5">
      <c r="A813" s="70">
        <v>21299</v>
      </c>
      <c r="B813" s="283" t="s">
        <v>647</v>
      </c>
      <c r="C813" s="266">
        <v>72</v>
      </c>
      <c r="D813" s="265"/>
      <c r="E813" s="265">
        <f t="shared" si="0"/>
        <v>0</v>
      </c>
      <c r="F813" s="262"/>
      <c r="G813" s="263"/>
    </row>
    <row r="814" spans="1:7" ht="13.5">
      <c r="A814" s="70">
        <v>2129999</v>
      </c>
      <c r="B814" s="283" t="s">
        <v>648</v>
      </c>
      <c r="C814" s="266">
        <v>72</v>
      </c>
      <c r="D814" s="51"/>
      <c r="E814" s="51"/>
      <c r="F814" s="262"/>
      <c r="G814" s="263"/>
    </row>
    <row r="815" spans="1:7" ht="13.5">
      <c r="A815" s="70">
        <v>213</v>
      </c>
      <c r="B815" s="283" t="s">
        <v>649</v>
      </c>
      <c r="C815" s="51">
        <v>3974</v>
      </c>
      <c r="D815" s="51">
        <v>5808</v>
      </c>
      <c r="E815" s="51">
        <f>SUM(E816,E842,E864,E892,E903,E910,E916,E919)</f>
        <v>1196</v>
      </c>
      <c r="F815" s="262"/>
      <c r="G815" s="263"/>
    </row>
    <row r="816" spans="1:7" ht="13.5">
      <c r="A816" s="70">
        <v>21301</v>
      </c>
      <c r="B816" s="283" t="s">
        <v>650</v>
      </c>
      <c r="C816" s="266">
        <f>SUM(C817:C841)</f>
        <v>2659</v>
      </c>
      <c r="D816" s="279">
        <f>SUM(D817:D841)</f>
        <v>2839</v>
      </c>
      <c r="E816" s="265">
        <f>SUM(E817:E841)</f>
        <v>456</v>
      </c>
      <c r="F816" s="262"/>
      <c r="G816" s="263"/>
    </row>
    <row r="817" spans="1:7" ht="13.5">
      <c r="A817" s="70">
        <v>2130101</v>
      </c>
      <c r="B817" s="283" t="s">
        <v>44</v>
      </c>
      <c r="C817" s="266"/>
      <c r="D817" s="267">
        <v>0</v>
      </c>
      <c r="E817" s="46">
        <v>250</v>
      </c>
      <c r="F817" s="262"/>
      <c r="G817" s="263"/>
    </row>
    <row r="818" spans="1:7" ht="13.5">
      <c r="A818" s="70">
        <v>2130102</v>
      </c>
      <c r="B818" s="283" t="s">
        <v>45</v>
      </c>
      <c r="C818" s="266"/>
      <c r="D818" s="267">
        <v>0</v>
      </c>
      <c r="E818" s="51"/>
      <c r="F818" s="262"/>
      <c r="G818" s="263"/>
    </row>
    <row r="819" spans="1:7" ht="13.5">
      <c r="A819" s="70">
        <v>2130103</v>
      </c>
      <c r="B819" s="283" t="s">
        <v>46</v>
      </c>
      <c r="C819" s="266"/>
      <c r="D819" s="267">
        <v>0</v>
      </c>
      <c r="E819" s="51"/>
      <c r="F819" s="262"/>
      <c r="G819" s="263"/>
    </row>
    <row r="820" spans="1:7" ht="13.5">
      <c r="A820" s="70">
        <v>2130104</v>
      </c>
      <c r="B820" s="283" t="s">
        <v>53</v>
      </c>
      <c r="C820" s="266">
        <v>10</v>
      </c>
      <c r="D820" s="267">
        <v>11</v>
      </c>
      <c r="E820" s="51"/>
      <c r="F820" s="262"/>
      <c r="G820" s="263"/>
    </row>
    <row r="821" spans="1:7" ht="13.5">
      <c r="A821" s="70">
        <v>2130105</v>
      </c>
      <c r="B821" s="283" t="s">
        <v>651</v>
      </c>
      <c r="C821" s="266"/>
      <c r="D821" s="267">
        <v>0</v>
      </c>
      <c r="E821" s="51"/>
      <c r="F821" s="262"/>
      <c r="G821" s="263"/>
    </row>
    <row r="822" spans="1:7" ht="13.5">
      <c r="A822" s="70">
        <v>2130106</v>
      </c>
      <c r="B822" s="283" t="s">
        <v>652</v>
      </c>
      <c r="C822" s="266"/>
      <c r="D822" s="267">
        <v>0</v>
      </c>
      <c r="E822" s="51"/>
      <c r="F822" s="262"/>
      <c r="G822" s="263"/>
    </row>
    <row r="823" spans="1:7" ht="13.5">
      <c r="A823" s="70">
        <v>2130108</v>
      </c>
      <c r="B823" s="283" t="s">
        <v>653</v>
      </c>
      <c r="C823" s="266">
        <v>11</v>
      </c>
      <c r="D823" s="267">
        <v>1</v>
      </c>
      <c r="E823" s="51">
        <v>29</v>
      </c>
      <c r="F823" s="262"/>
      <c r="G823" s="263"/>
    </row>
    <row r="824" spans="1:7" ht="13.5">
      <c r="A824" s="70">
        <v>2130109</v>
      </c>
      <c r="B824" s="283" t="s">
        <v>654</v>
      </c>
      <c r="C824" s="266"/>
      <c r="D824" s="267">
        <v>0</v>
      </c>
      <c r="E824" s="51"/>
      <c r="F824" s="262"/>
      <c r="G824" s="263"/>
    </row>
    <row r="825" spans="1:7" ht="13.5">
      <c r="A825" s="70">
        <v>2130110</v>
      </c>
      <c r="B825" s="283" t="s">
        <v>655</v>
      </c>
      <c r="C825" s="266"/>
      <c r="D825" s="267">
        <v>0</v>
      </c>
      <c r="E825" s="51"/>
      <c r="F825" s="262"/>
      <c r="G825" s="263"/>
    </row>
    <row r="826" spans="1:7" ht="13.5">
      <c r="A826" s="70">
        <v>2130111</v>
      </c>
      <c r="B826" s="283" t="s">
        <v>656</v>
      </c>
      <c r="C826" s="266"/>
      <c r="D826" s="267">
        <v>0</v>
      </c>
      <c r="E826" s="51"/>
      <c r="F826" s="262"/>
      <c r="G826" s="263"/>
    </row>
    <row r="827" spans="1:7" ht="13.5">
      <c r="A827" s="70">
        <v>2130112</v>
      </c>
      <c r="B827" s="283" t="s">
        <v>657</v>
      </c>
      <c r="C827" s="266"/>
      <c r="D827" s="267">
        <v>0</v>
      </c>
      <c r="E827" s="51"/>
      <c r="F827" s="262"/>
      <c r="G827" s="263"/>
    </row>
    <row r="828" spans="1:7" ht="13.5">
      <c r="A828" s="70">
        <v>2130114</v>
      </c>
      <c r="B828" s="283" t="s">
        <v>658</v>
      </c>
      <c r="C828" s="266"/>
      <c r="D828" s="267">
        <v>0</v>
      </c>
      <c r="E828" s="51"/>
      <c r="F828" s="262"/>
      <c r="G828" s="263"/>
    </row>
    <row r="829" spans="1:7" ht="13.5">
      <c r="A829" s="70">
        <v>2130119</v>
      </c>
      <c r="B829" s="283" t="s">
        <v>659</v>
      </c>
      <c r="C829" s="266">
        <v>68</v>
      </c>
      <c r="D829" s="267">
        <v>68</v>
      </c>
      <c r="E829" s="51"/>
      <c r="F829" s="262"/>
      <c r="G829" s="263"/>
    </row>
    <row r="830" spans="1:7" ht="13.5">
      <c r="A830" s="70">
        <v>2130120</v>
      </c>
      <c r="B830" s="283" t="s">
        <v>660</v>
      </c>
      <c r="C830" s="266"/>
      <c r="D830" s="267">
        <v>0</v>
      </c>
      <c r="E830" s="51"/>
      <c r="F830" s="262"/>
      <c r="G830" s="263"/>
    </row>
    <row r="831" spans="1:7" ht="13.5">
      <c r="A831" s="70">
        <v>2130121</v>
      </c>
      <c r="B831" s="283" t="s">
        <v>661</v>
      </c>
      <c r="C831" s="266">
        <v>4</v>
      </c>
      <c r="D831" s="267">
        <v>0</v>
      </c>
      <c r="E831" s="51"/>
      <c r="F831" s="262"/>
      <c r="G831" s="263"/>
    </row>
    <row r="832" spans="1:7" ht="13.5">
      <c r="A832" s="70">
        <v>2130122</v>
      </c>
      <c r="B832" s="283" t="s">
        <v>662</v>
      </c>
      <c r="C832" s="266">
        <v>305</v>
      </c>
      <c r="D832" s="267">
        <v>838</v>
      </c>
      <c r="E832" s="51">
        <v>161</v>
      </c>
      <c r="F832" s="262"/>
      <c r="G832" s="263"/>
    </row>
    <row r="833" spans="1:7" ht="13.5">
      <c r="A833" s="70">
        <v>2130124</v>
      </c>
      <c r="B833" s="283" t="s">
        <v>663</v>
      </c>
      <c r="C833" s="266">
        <v>21</v>
      </c>
      <c r="D833" s="267">
        <v>41</v>
      </c>
      <c r="E833" s="51"/>
      <c r="F833" s="262"/>
      <c r="G833" s="263"/>
    </row>
    <row r="834" spans="1:7" ht="13.5">
      <c r="A834" s="70">
        <v>2130125</v>
      </c>
      <c r="B834" s="283" t="s">
        <v>664</v>
      </c>
      <c r="C834" s="266"/>
      <c r="D834" s="267">
        <v>0</v>
      </c>
      <c r="E834" s="51"/>
      <c r="F834" s="262"/>
      <c r="G834" s="263"/>
    </row>
    <row r="835" spans="1:7" ht="13.5">
      <c r="A835" s="70">
        <v>2130126</v>
      </c>
      <c r="B835" s="283" t="s">
        <v>665</v>
      </c>
      <c r="C835" s="266"/>
      <c r="D835" s="267">
        <v>0</v>
      </c>
      <c r="E835" s="51"/>
      <c r="F835" s="262"/>
      <c r="G835" s="263"/>
    </row>
    <row r="836" spans="1:7" ht="13.5">
      <c r="A836" s="70">
        <v>2130135</v>
      </c>
      <c r="B836" s="283" t="s">
        <v>666</v>
      </c>
      <c r="C836" s="266">
        <v>50</v>
      </c>
      <c r="D836" s="267">
        <v>50</v>
      </c>
      <c r="E836" s="51"/>
      <c r="F836" s="262"/>
      <c r="G836" s="263"/>
    </row>
    <row r="837" spans="1:7" ht="13.5">
      <c r="A837" s="70">
        <v>2130142</v>
      </c>
      <c r="B837" s="283" t="s">
        <v>667</v>
      </c>
      <c r="C837" s="266">
        <v>1694</v>
      </c>
      <c r="D837" s="267">
        <v>1752</v>
      </c>
      <c r="E837" s="51"/>
      <c r="F837" s="262"/>
      <c r="G837" s="263"/>
    </row>
    <row r="838" spans="1:7" ht="13.5">
      <c r="A838" s="70">
        <v>2130148</v>
      </c>
      <c r="B838" s="283" t="s">
        <v>668</v>
      </c>
      <c r="C838" s="266"/>
      <c r="D838" s="267">
        <v>0</v>
      </c>
      <c r="E838" s="51"/>
      <c r="F838" s="262"/>
      <c r="G838" s="263"/>
    </row>
    <row r="839" spans="1:7" ht="13.5">
      <c r="A839" s="70">
        <v>2130152</v>
      </c>
      <c r="B839" s="283" t="s">
        <v>669</v>
      </c>
      <c r="C839" s="266"/>
      <c r="D839" s="267">
        <v>18</v>
      </c>
      <c r="E839" s="51">
        <v>16</v>
      </c>
      <c r="F839" s="262"/>
      <c r="G839" s="263"/>
    </row>
    <row r="840" spans="1:7" ht="13.5">
      <c r="A840" s="70">
        <v>2130153</v>
      </c>
      <c r="B840" s="283" t="s">
        <v>670</v>
      </c>
      <c r="C840" s="266"/>
      <c r="D840" s="267">
        <v>0</v>
      </c>
      <c r="E840" s="51"/>
      <c r="F840" s="262"/>
      <c r="G840" s="263"/>
    </row>
    <row r="841" spans="1:7" ht="13.5">
      <c r="A841" s="70">
        <v>2130199</v>
      </c>
      <c r="B841" s="283" t="s">
        <v>671</v>
      </c>
      <c r="C841" s="266">
        <v>496</v>
      </c>
      <c r="D841" s="267">
        <v>60</v>
      </c>
      <c r="E841" s="51"/>
      <c r="F841" s="262"/>
      <c r="G841" s="263"/>
    </row>
    <row r="842" spans="1:7" ht="13.5">
      <c r="A842" s="70">
        <v>21302</v>
      </c>
      <c r="B842" s="283" t="s">
        <v>672</v>
      </c>
      <c r="C842" s="266">
        <f>SUM(C843:C863)</f>
        <v>300</v>
      </c>
      <c r="D842" s="279">
        <f>SUM(D843:D863)</f>
        <v>300</v>
      </c>
      <c r="E842" s="265">
        <f>SUM(E843:E863)</f>
        <v>2</v>
      </c>
      <c r="F842" s="262"/>
      <c r="G842" s="263"/>
    </row>
    <row r="843" spans="1:7" ht="13.5">
      <c r="A843" s="70">
        <v>2130201</v>
      </c>
      <c r="B843" s="283" t="s">
        <v>44</v>
      </c>
      <c r="C843" s="266"/>
      <c r="D843" s="267">
        <v>0</v>
      </c>
      <c r="E843" s="46">
        <v>2</v>
      </c>
      <c r="F843" s="262"/>
      <c r="G843" s="263"/>
    </row>
    <row r="844" spans="1:7" ht="13.5">
      <c r="A844" s="70">
        <v>2130202</v>
      </c>
      <c r="B844" s="283" t="s">
        <v>45</v>
      </c>
      <c r="C844" s="266"/>
      <c r="D844" s="267">
        <v>0</v>
      </c>
      <c r="E844" s="51"/>
      <c r="F844" s="262"/>
      <c r="G844" s="263"/>
    </row>
    <row r="845" spans="1:7" ht="13.5">
      <c r="A845" s="70">
        <v>2130203</v>
      </c>
      <c r="B845" s="283" t="s">
        <v>46</v>
      </c>
      <c r="C845" s="266"/>
      <c r="D845" s="267">
        <v>0</v>
      </c>
      <c r="E845" s="51"/>
      <c r="F845" s="262"/>
      <c r="G845" s="263"/>
    </row>
    <row r="846" spans="1:7" ht="13.5">
      <c r="A846" s="70">
        <v>2130204</v>
      </c>
      <c r="B846" s="283" t="s">
        <v>673</v>
      </c>
      <c r="C846" s="266"/>
      <c r="D846" s="267">
        <v>0</v>
      </c>
      <c r="E846" s="51"/>
      <c r="F846" s="262"/>
      <c r="G846" s="263"/>
    </row>
    <row r="847" spans="1:7" ht="13.5">
      <c r="A847" s="70">
        <v>2130205</v>
      </c>
      <c r="B847" s="283" t="s">
        <v>674</v>
      </c>
      <c r="C847" s="266">
        <v>300</v>
      </c>
      <c r="D847" s="267">
        <v>300</v>
      </c>
      <c r="E847" s="51"/>
      <c r="F847" s="262"/>
      <c r="G847" s="263"/>
    </row>
    <row r="848" spans="1:7" ht="13.5">
      <c r="A848" s="70">
        <v>2130206</v>
      </c>
      <c r="B848" s="283" t="s">
        <v>675</v>
      </c>
      <c r="C848" s="51"/>
      <c r="D848" s="51"/>
      <c r="E848" s="51"/>
      <c r="F848" s="262"/>
      <c r="G848" s="263"/>
    </row>
    <row r="849" spans="1:7" ht="13.5">
      <c r="A849" s="70">
        <v>2130207</v>
      </c>
      <c r="B849" s="283" t="s">
        <v>676</v>
      </c>
      <c r="C849" s="51"/>
      <c r="D849" s="51"/>
      <c r="E849" s="51"/>
      <c r="F849" s="262"/>
      <c r="G849" s="263"/>
    </row>
    <row r="850" spans="1:7" ht="13.5">
      <c r="A850" s="70">
        <v>2130209</v>
      </c>
      <c r="B850" s="283" t="s">
        <v>677</v>
      </c>
      <c r="C850" s="51"/>
      <c r="D850" s="51"/>
      <c r="E850" s="51"/>
      <c r="F850" s="262"/>
      <c r="G850" s="263"/>
    </row>
    <row r="851" spans="1:7" ht="13.5">
      <c r="A851" s="70">
        <v>2130211</v>
      </c>
      <c r="B851" s="283" t="s">
        <v>678</v>
      </c>
      <c r="C851" s="51"/>
      <c r="D851" s="51"/>
      <c r="E851" s="51"/>
      <c r="F851" s="262"/>
      <c r="G851" s="263"/>
    </row>
    <row r="852" spans="1:7" ht="13.5">
      <c r="A852" s="70">
        <v>2130212</v>
      </c>
      <c r="B852" s="283" t="s">
        <v>679</v>
      </c>
      <c r="C852" s="51"/>
      <c r="D852" s="51"/>
      <c r="E852" s="51"/>
      <c r="F852" s="262"/>
      <c r="G852" s="263"/>
    </row>
    <row r="853" spans="1:7" ht="13.5">
      <c r="A853" s="70">
        <v>2130213</v>
      </c>
      <c r="B853" s="283" t="s">
        <v>680</v>
      </c>
      <c r="C853" s="51"/>
      <c r="D853" s="51"/>
      <c r="E853" s="51"/>
      <c r="F853" s="262"/>
      <c r="G853" s="263"/>
    </row>
    <row r="854" spans="1:7" ht="13.5">
      <c r="A854" s="70">
        <v>2130217</v>
      </c>
      <c r="B854" s="283" t="s">
        <v>681</v>
      </c>
      <c r="C854" s="51"/>
      <c r="D854" s="51"/>
      <c r="E854" s="51"/>
      <c r="F854" s="262"/>
      <c r="G854" s="263"/>
    </row>
    <row r="855" spans="1:7" ht="13.5">
      <c r="A855" s="70">
        <v>2130220</v>
      </c>
      <c r="B855" s="283" t="s">
        <v>682</v>
      </c>
      <c r="C855" s="51"/>
      <c r="D855" s="51"/>
      <c r="E855" s="51"/>
      <c r="F855" s="262"/>
      <c r="G855" s="263"/>
    </row>
    <row r="856" spans="1:7" ht="13.5">
      <c r="A856" s="70">
        <v>2130221</v>
      </c>
      <c r="B856" s="283" t="s">
        <v>683</v>
      </c>
      <c r="C856" s="51"/>
      <c r="D856" s="51"/>
      <c r="E856" s="51"/>
      <c r="F856" s="262"/>
      <c r="G856" s="263"/>
    </row>
    <row r="857" spans="1:7" ht="13.5">
      <c r="A857" s="70">
        <v>2130223</v>
      </c>
      <c r="B857" s="283" t="s">
        <v>684</v>
      </c>
      <c r="C857" s="51"/>
      <c r="D857" s="51"/>
      <c r="E857" s="51"/>
      <c r="F857" s="262"/>
      <c r="G857" s="263"/>
    </row>
    <row r="858" spans="1:7" ht="13.5">
      <c r="A858" s="70">
        <v>2130226</v>
      </c>
      <c r="B858" s="283" t="s">
        <v>685</v>
      </c>
      <c r="C858" s="51"/>
      <c r="D858" s="51"/>
      <c r="E858" s="51"/>
      <c r="F858" s="262"/>
      <c r="G858" s="263"/>
    </row>
    <row r="859" spans="1:7" ht="13.5">
      <c r="A859" s="70">
        <v>2130227</v>
      </c>
      <c r="B859" s="283" t="s">
        <v>686</v>
      </c>
      <c r="C859" s="51"/>
      <c r="D859" s="51"/>
      <c r="E859" s="51"/>
      <c r="F859" s="262"/>
      <c r="G859" s="263"/>
    </row>
    <row r="860" spans="1:7" ht="13.5">
      <c r="A860" s="70">
        <v>2130234</v>
      </c>
      <c r="B860" s="283" t="s">
        <v>687</v>
      </c>
      <c r="C860" s="51"/>
      <c r="D860" s="51"/>
      <c r="E860" s="51"/>
      <c r="F860" s="262"/>
      <c r="G860" s="263"/>
    </row>
    <row r="861" spans="1:7" ht="13.5">
      <c r="A861" s="70">
        <v>2130236</v>
      </c>
      <c r="B861" s="283" t="s">
        <v>688</v>
      </c>
      <c r="C861" s="51"/>
      <c r="D861" s="51"/>
      <c r="E861" s="51"/>
      <c r="F861" s="262"/>
      <c r="G861" s="263"/>
    </row>
    <row r="862" spans="1:7" ht="13.5">
      <c r="A862" s="70">
        <v>2130237</v>
      </c>
      <c r="B862" s="283" t="s">
        <v>657</v>
      </c>
      <c r="C862" s="51"/>
      <c r="D862" s="51"/>
      <c r="E862" s="51"/>
      <c r="F862" s="262"/>
      <c r="G862" s="263"/>
    </row>
    <row r="863" spans="1:7" ht="13.5">
      <c r="A863" s="70">
        <v>2130299</v>
      </c>
      <c r="B863" s="283" t="s">
        <v>689</v>
      </c>
      <c r="C863" s="51"/>
      <c r="D863" s="51"/>
      <c r="E863" s="51"/>
      <c r="F863" s="262"/>
      <c r="G863" s="263"/>
    </row>
    <row r="864" spans="1:7" ht="13.5">
      <c r="A864" s="70">
        <v>21303</v>
      </c>
      <c r="B864" s="283" t="s">
        <v>690</v>
      </c>
      <c r="C864" s="266">
        <f>SUM(C865:C891)</f>
        <v>37</v>
      </c>
      <c r="D864" s="279">
        <f>SUM(D865:D891)</f>
        <v>109</v>
      </c>
      <c r="E864" s="265">
        <f>SUM(E865:E891)</f>
        <v>34</v>
      </c>
      <c r="F864" s="262"/>
      <c r="G864" s="263"/>
    </row>
    <row r="865" spans="1:7" ht="13.5">
      <c r="A865" s="70">
        <v>2130301</v>
      </c>
      <c r="B865" s="283" t="s">
        <v>44</v>
      </c>
      <c r="C865" s="266"/>
      <c r="D865" s="267">
        <v>0</v>
      </c>
      <c r="E865" s="46">
        <v>2</v>
      </c>
      <c r="F865" s="262"/>
      <c r="G865" s="263"/>
    </row>
    <row r="866" spans="1:7" ht="13.5">
      <c r="A866" s="70">
        <v>2130302</v>
      </c>
      <c r="B866" s="283" t="s">
        <v>45</v>
      </c>
      <c r="C866" s="266"/>
      <c r="D866" s="267">
        <v>0</v>
      </c>
      <c r="E866" s="51"/>
      <c r="F866" s="262"/>
      <c r="G866" s="263"/>
    </row>
    <row r="867" spans="1:7" ht="13.5">
      <c r="A867" s="70">
        <v>2130303</v>
      </c>
      <c r="B867" s="283" t="s">
        <v>46</v>
      </c>
      <c r="C867" s="266"/>
      <c r="D867" s="267">
        <v>0</v>
      </c>
      <c r="E867" s="51"/>
      <c r="F867" s="262"/>
      <c r="G867" s="263"/>
    </row>
    <row r="868" spans="1:7" ht="13.5">
      <c r="A868" s="70">
        <v>2130304</v>
      </c>
      <c r="B868" s="283" t="s">
        <v>691</v>
      </c>
      <c r="C868" s="266"/>
      <c r="D868" s="267">
        <v>0</v>
      </c>
      <c r="E868" s="51"/>
      <c r="F868" s="262"/>
      <c r="G868" s="263"/>
    </row>
    <row r="869" spans="1:7" ht="13.5">
      <c r="A869" s="70">
        <v>2130305</v>
      </c>
      <c r="B869" s="283" t="s">
        <v>692</v>
      </c>
      <c r="C869" s="266"/>
      <c r="D869" s="267">
        <v>0</v>
      </c>
      <c r="E869" s="51"/>
      <c r="F869" s="262"/>
      <c r="G869" s="263"/>
    </row>
    <row r="870" spans="1:7" ht="13.5">
      <c r="A870" s="70">
        <v>2130306</v>
      </c>
      <c r="B870" s="283" t="s">
        <v>693</v>
      </c>
      <c r="C870" s="266"/>
      <c r="D870" s="267">
        <v>0</v>
      </c>
      <c r="E870" s="51"/>
      <c r="F870" s="262"/>
      <c r="G870" s="263"/>
    </row>
    <row r="871" spans="1:7" ht="13.5">
      <c r="A871" s="70">
        <v>2130307</v>
      </c>
      <c r="B871" s="283" t="s">
        <v>694</v>
      </c>
      <c r="C871" s="266"/>
      <c r="D871" s="267">
        <v>0</v>
      </c>
      <c r="E871" s="51"/>
      <c r="F871" s="262"/>
      <c r="G871" s="263"/>
    </row>
    <row r="872" spans="1:7" ht="13.5">
      <c r="A872" s="70">
        <v>2130308</v>
      </c>
      <c r="B872" s="283" t="s">
        <v>695</v>
      </c>
      <c r="C872" s="266"/>
      <c r="D872" s="267">
        <v>0</v>
      </c>
      <c r="E872" s="51"/>
      <c r="F872" s="262"/>
      <c r="G872" s="263"/>
    </row>
    <row r="873" spans="1:7" ht="13.5">
      <c r="A873" s="70">
        <v>2130309</v>
      </c>
      <c r="B873" s="283" t="s">
        <v>696</v>
      </c>
      <c r="C873" s="266"/>
      <c r="D873" s="267">
        <v>0</v>
      </c>
      <c r="E873" s="51"/>
      <c r="F873" s="262"/>
      <c r="G873" s="263"/>
    </row>
    <row r="874" spans="1:7" ht="13.5">
      <c r="A874" s="70">
        <v>2130310</v>
      </c>
      <c r="B874" s="283" t="s">
        <v>697</v>
      </c>
      <c r="C874" s="266"/>
      <c r="D874" s="267">
        <v>0</v>
      </c>
      <c r="E874" s="51"/>
      <c r="F874" s="262"/>
      <c r="G874" s="263"/>
    </row>
    <row r="875" spans="1:7" ht="13.5">
      <c r="A875" s="70">
        <v>2130311</v>
      </c>
      <c r="B875" s="283" t="s">
        <v>698</v>
      </c>
      <c r="C875" s="266"/>
      <c r="D875" s="267">
        <v>0</v>
      </c>
      <c r="E875" s="51"/>
      <c r="F875" s="262"/>
      <c r="G875" s="263"/>
    </row>
    <row r="876" spans="1:7" ht="13.5">
      <c r="A876" s="70">
        <v>2130312</v>
      </c>
      <c r="B876" s="283" t="s">
        <v>699</v>
      </c>
      <c r="C876" s="266"/>
      <c r="D876" s="267">
        <v>0</v>
      </c>
      <c r="E876" s="51"/>
      <c r="F876" s="262"/>
      <c r="G876" s="263"/>
    </row>
    <row r="877" spans="1:7" ht="13.5">
      <c r="A877" s="70">
        <v>2130313</v>
      </c>
      <c r="B877" s="283" t="s">
        <v>700</v>
      </c>
      <c r="C877" s="266"/>
      <c r="D877" s="267">
        <v>0</v>
      </c>
      <c r="E877" s="51"/>
      <c r="F877" s="262"/>
      <c r="G877" s="263"/>
    </row>
    <row r="878" spans="1:7" ht="13.5">
      <c r="A878" s="70">
        <v>2130314</v>
      </c>
      <c r="B878" s="283" t="s">
        <v>701</v>
      </c>
      <c r="C878" s="266">
        <v>5</v>
      </c>
      <c r="D878" s="267">
        <v>0</v>
      </c>
      <c r="E878" s="51"/>
      <c r="F878" s="262"/>
      <c r="G878" s="263"/>
    </row>
    <row r="879" spans="1:7" ht="13.5">
      <c r="A879" s="70">
        <v>2130315</v>
      </c>
      <c r="B879" s="283" t="s">
        <v>702</v>
      </c>
      <c r="C879" s="266">
        <v>2</v>
      </c>
      <c r="D879" s="267">
        <v>0</v>
      </c>
      <c r="E879" s="51"/>
      <c r="F879" s="262"/>
      <c r="G879" s="263"/>
    </row>
    <row r="880" spans="1:7" ht="13.5">
      <c r="A880" s="70">
        <v>2130316</v>
      </c>
      <c r="B880" s="283" t="s">
        <v>703</v>
      </c>
      <c r="C880" s="266"/>
      <c r="D880" s="267">
        <v>0</v>
      </c>
      <c r="E880" s="51"/>
      <c r="F880" s="262"/>
      <c r="G880" s="263"/>
    </row>
    <row r="881" spans="1:7" ht="13.5">
      <c r="A881" s="70">
        <v>2130317</v>
      </c>
      <c r="B881" s="283" t="s">
        <v>704</v>
      </c>
      <c r="C881" s="266"/>
      <c r="D881" s="267">
        <v>0</v>
      </c>
      <c r="E881" s="51"/>
      <c r="F881" s="262"/>
      <c r="G881" s="263"/>
    </row>
    <row r="882" spans="1:7" ht="13.5">
      <c r="A882" s="70">
        <v>2130318</v>
      </c>
      <c r="B882" s="283" t="s">
        <v>705</v>
      </c>
      <c r="C882" s="266"/>
      <c r="D882" s="267">
        <v>0</v>
      </c>
      <c r="E882" s="51"/>
      <c r="F882" s="262"/>
      <c r="G882" s="263"/>
    </row>
    <row r="883" spans="1:7" ht="13.5">
      <c r="A883" s="70">
        <v>2130319</v>
      </c>
      <c r="B883" s="283" t="s">
        <v>706</v>
      </c>
      <c r="C883" s="266"/>
      <c r="D883" s="267">
        <v>0</v>
      </c>
      <c r="E883" s="51"/>
      <c r="F883" s="262"/>
      <c r="G883" s="263"/>
    </row>
    <row r="884" spans="1:7" ht="13.5">
      <c r="A884" s="70">
        <v>2130321</v>
      </c>
      <c r="B884" s="283" t="s">
        <v>707</v>
      </c>
      <c r="C884" s="266"/>
      <c r="D884" s="267">
        <v>0</v>
      </c>
      <c r="E884" s="51"/>
      <c r="F884" s="262"/>
      <c r="G884" s="263"/>
    </row>
    <row r="885" spans="1:7" ht="13.5">
      <c r="A885" s="70">
        <v>2130322</v>
      </c>
      <c r="B885" s="283" t="s">
        <v>708</v>
      </c>
      <c r="C885" s="266"/>
      <c r="D885" s="267">
        <v>0</v>
      </c>
      <c r="E885" s="51"/>
      <c r="F885" s="262"/>
      <c r="G885" s="263"/>
    </row>
    <row r="886" spans="1:7" ht="13.5">
      <c r="A886" s="70">
        <v>2130333</v>
      </c>
      <c r="B886" s="283" t="s">
        <v>684</v>
      </c>
      <c r="C886" s="266"/>
      <c r="D886" s="267">
        <v>0</v>
      </c>
      <c r="E886" s="51"/>
      <c r="F886" s="262"/>
      <c r="G886" s="263"/>
    </row>
    <row r="887" spans="1:7" ht="13.5">
      <c r="A887" s="70">
        <v>2130334</v>
      </c>
      <c r="B887" s="283" t="s">
        <v>709</v>
      </c>
      <c r="C887" s="266"/>
      <c r="D887" s="267">
        <v>0</v>
      </c>
      <c r="E887" s="51"/>
      <c r="F887" s="262"/>
      <c r="G887" s="263"/>
    </row>
    <row r="888" spans="1:7" ht="13.5">
      <c r="A888" s="70">
        <v>2130335</v>
      </c>
      <c r="B888" s="283" t="s">
        <v>710</v>
      </c>
      <c r="C888" s="266">
        <v>30</v>
      </c>
      <c r="D888" s="267">
        <v>109</v>
      </c>
      <c r="E888" s="51">
        <v>32</v>
      </c>
      <c r="F888" s="262"/>
      <c r="G888" s="263"/>
    </row>
    <row r="889" spans="1:7" ht="13.5">
      <c r="A889" s="70">
        <v>2130336</v>
      </c>
      <c r="B889" s="283" t="s">
        <v>711</v>
      </c>
      <c r="C889" s="51"/>
      <c r="D889" s="51"/>
      <c r="E889" s="51"/>
      <c r="F889" s="262"/>
      <c r="G889" s="263"/>
    </row>
    <row r="890" spans="1:7" ht="13.5">
      <c r="A890" s="70">
        <v>2130337</v>
      </c>
      <c r="B890" s="283" t="s">
        <v>712</v>
      </c>
      <c r="C890" s="51"/>
      <c r="D890" s="51"/>
      <c r="E890" s="51"/>
      <c r="F890" s="262"/>
      <c r="G890" s="263"/>
    </row>
    <row r="891" spans="1:7" ht="13.5">
      <c r="A891" s="70">
        <v>2130399</v>
      </c>
      <c r="B891" s="283" t="s">
        <v>713</v>
      </c>
      <c r="C891" s="51"/>
      <c r="D891" s="51"/>
      <c r="E891" s="51"/>
      <c r="F891" s="262"/>
      <c r="G891" s="263"/>
    </row>
    <row r="892" spans="1:7" ht="13.5">
      <c r="A892" s="70">
        <v>21305</v>
      </c>
      <c r="B892" s="283" t="s">
        <v>714</v>
      </c>
      <c r="C892" s="265"/>
      <c r="D892" s="279">
        <f>SUM(D893:D902)</f>
        <v>1554</v>
      </c>
      <c r="E892" s="265">
        <f>SUM(E893:E902)</f>
        <v>175</v>
      </c>
      <c r="F892" s="262"/>
      <c r="G892" s="263"/>
    </row>
    <row r="893" spans="1:7" ht="13.5">
      <c r="A893" s="70">
        <v>2130501</v>
      </c>
      <c r="B893" s="283" t="s">
        <v>44</v>
      </c>
      <c r="C893" s="51"/>
      <c r="D893" s="267">
        <v>0</v>
      </c>
      <c r="E893" s="51"/>
      <c r="F893" s="262"/>
      <c r="G893" s="263"/>
    </row>
    <row r="894" spans="1:7" ht="13.5">
      <c r="A894" s="70">
        <v>2130502</v>
      </c>
      <c r="B894" s="283" t="s">
        <v>45</v>
      </c>
      <c r="C894" s="51"/>
      <c r="D894" s="267">
        <v>0</v>
      </c>
      <c r="E894" s="51"/>
      <c r="F894" s="262"/>
      <c r="G894" s="263"/>
    </row>
    <row r="895" spans="1:7" ht="13.5">
      <c r="A895" s="70">
        <v>2130503</v>
      </c>
      <c r="B895" s="283" t="s">
        <v>46</v>
      </c>
      <c r="C895" s="51"/>
      <c r="D895" s="267">
        <v>0</v>
      </c>
      <c r="E895" s="51"/>
      <c r="F895" s="262"/>
      <c r="G895" s="263"/>
    </row>
    <row r="896" spans="1:7" ht="13.5">
      <c r="A896" s="70">
        <v>2130504</v>
      </c>
      <c r="B896" s="283" t="s">
        <v>715</v>
      </c>
      <c r="C896" s="51"/>
      <c r="D896" s="267">
        <v>0</v>
      </c>
      <c r="E896" s="51"/>
      <c r="F896" s="262"/>
      <c r="G896" s="263"/>
    </row>
    <row r="897" spans="1:7" ht="13.5">
      <c r="A897" s="70">
        <v>2130505</v>
      </c>
      <c r="B897" s="283" t="s">
        <v>716</v>
      </c>
      <c r="C897" s="51"/>
      <c r="D897" s="267">
        <v>1554</v>
      </c>
      <c r="E897" s="51">
        <v>145</v>
      </c>
      <c r="F897" s="262"/>
      <c r="G897" s="263"/>
    </row>
    <row r="898" spans="1:7" ht="13.5">
      <c r="A898" s="70">
        <v>2130506</v>
      </c>
      <c r="B898" s="283" t="s">
        <v>717</v>
      </c>
      <c r="C898" s="51"/>
      <c r="D898" s="267">
        <v>0</v>
      </c>
      <c r="E898" s="51"/>
      <c r="F898" s="262"/>
      <c r="G898" s="263"/>
    </row>
    <row r="899" spans="1:7" ht="13.5">
      <c r="A899" s="70">
        <v>2130507</v>
      </c>
      <c r="B899" s="283" t="s">
        <v>718</v>
      </c>
      <c r="C899" s="51"/>
      <c r="D899" s="267">
        <v>0</v>
      </c>
      <c r="E899" s="51"/>
      <c r="F899" s="262"/>
      <c r="G899" s="263"/>
    </row>
    <row r="900" spans="1:7" ht="13.5">
      <c r="A900" s="70">
        <v>2130508</v>
      </c>
      <c r="B900" s="283" t="s">
        <v>719</v>
      </c>
      <c r="C900" s="51"/>
      <c r="D900" s="267">
        <v>0</v>
      </c>
      <c r="E900" s="51"/>
      <c r="F900" s="262"/>
      <c r="G900" s="263"/>
    </row>
    <row r="901" spans="1:7" ht="13.5">
      <c r="A901" s="70">
        <v>2130550</v>
      </c>
      <c r="B901" s="283" t="s">
        <v>53</v>
      </c>
      <c r="C901" s="51"/>
      <c r="D901" s="267">
        <v>0</v>
      </c>
      <c r="E901" s="51"/>
      <c r="F901" s="262"/>
      <c r="G901" s="263"/>
    </row>
    <row r="902" spans="1:7" ht="13.5">
      <c r="A902" s="70">
        <v>2130599</v>
      </c>
      <c r="B902" s="283" t="s">
        <v>720</v>
      </c>
      <c r="C902" s="51"/>
      <c r="D902" s="267">
        <v>0</v>
      </c>
      <c r="E902" s="46">
        <v>30</v>
      </c>
      <c r="F902" s="262"/>
      <c r="G902" s="263"/>
    </row>
    <row r="903" spans="1:7" ht="13.5">
      <c r="A903" s="70">
        <v>21307</v>
      </c>
      <c r="B903" s="283" t="s">
        <v>721</v>
      </c>
      <c r="C903" s="266">
        <f>SUM(C904:C909)</f>
        <v>978</v>
      </c>
      <c r="D903" s="279">
        <f>SUM(D904:D909)</f>
        <v>981</v>
      </c>
      <c r="E903" s="265">
        <f>SUM(E904:E909)</f>
        <v>504</v>
      </c>
      <c r="F903" s="262"/>
      <c r="G903" s="263"/>
    </row>
    <row r="904" spans="1:7" ht="13.5">
      <c r="A904" s="70">
        <v>2130701</v>
      </c>
      <c r="B904" s="283" t="s">
        <v>722</v>
      </c>
      <c r="C904" s="266">
        <v>164</v>
      </c>
      <c r="D904" s="267">
        <v>128</v>
      </c>
      <c r="E904" s="51"/>
      <c r="F904" s="262"/>
      <c r="G904" s="263"/>
    </row>
    <row r="905" spans="1:7" ht="13.5">
      <c r="A905" s="70">
        <v>2130704</v>
      </c>
      <c r="B905" s="283" t="s">
        <v>723</v>
      </c>
      <c r="C905" s="266"/>
      <c r="D905" s="267">
        <v>0</v>
      </c>
      <c r="E905" s="51"/>
      <c r="F905" s="262"/>
      <c r="G905" s="263"/>
    </row>
    <row r="906" spans="1:7" ht="13.5">
      <c r="A906" s="70">
        <v>2130705</v>
      </c>
      <c r="B906" s="283" t="s">
        <v>724</v>
      </c>
      <c r="C906" s="266">
        <v>706</v>
      </c>
      <c r="D906" s="267">
        <v>423</v>
      </c>
      <c r="E906" s="46">
        <v>305</v>
      </c>
      <c r="F906" s="262"/>
      <c r="G906" s="263"/>
    </row>
    <row r="907" spans="1:7" ht="13.5">
      <c r="A907" s="70">
        <v>2130706</v>
      </c>
      <c r="B907" s="283" t="s">
        <v>725</v>
      </c>
      <c r="C907" s="266">
        <v>108</v>
      </c>
      <c r="D907" s="267">
        <v>430</v>
      </c>
      <c r="E907" s="46">
        <v>199</v>
      </c>
      <c r="F907" s="262"/>
      <c r="G907" s="263"/>
    </row>
    <row r="908" spans="1:7" ht="13.5">
      <c r="A908" s="70">
        <v>2130707</v>
      </c>
      <c r="B908" s="283" t="s">
        <v>726</v>
      </c>
      <c r="C908" s="266"/>
      <c r="D908" s="267">
        <v>0</v>
      </c>
      <c r="E908" s="51"/>
      <c r="F908" s="262"/>
      <c r="G908" s="263"/>
    </row>
    <row r="909" spans="1:7" ht="13.5">
      <c r="A909" s="70">
        <v>2130799</v>
      </c>
      <c r="B909" s="283" t="s">
        <v>727</v>
      </c>
      <c r="C909" s="266"/>
      <c r="D909" s="51"/>
      <c r="E909" s="51"/>
      <c r="F909" s="262"/>
      <c r="G909" s="263"/>
    </row>
    <row r="910" spans="1:7" ht="13.5">
      <c r="A910" s="70">
        <v>21308</v>
      </c>
      <c r="B910" s="283" t="s">
        <v>728</v>
      </c>
      <c r="C910" s="265"/>
      <c r="D910" s="265"/>
      <c r="E910" s="265">
        <f>SUM(E911:E915)</f>
        <v>0</v>
      </c>
      <c r="F910" s="262"/>
      <c r="G910" s="263"/>
    </row>
    <row r="911" spans="1:7" ht="13.5">
      <c r="A911" s="70">
        <v>2130801</v>
      </c>
      <c r="B911" s="283" t="s">
        <v>729</v>
      </c>
      <c r="C911" s="51"/>
      <c r="D911" s="51"/>
      <c r="E911" s="51"/>
      <c r="F911" s="262"/>
      <c r="G911" s="263"/>
    </row>
    <row r="912" spans="1:7" ht="13.5">
      <c r="A912" s="70">
        <v>2130803</v>
      </c>
      <c r="B912" s="283" t="s">
        <v>730</v>
      </c>
      <c r="C912" s="51"/>
      <c r="D912" s="51"/>
      <c r="E912" s="51"/>
      <c r="F912" s="262"/>
      <c r="G912" s="263"/>
    </row>
    <row r="913" spans="1:7" ht="13.5">
      <c r="A913" s="70">
        <v>2130804</v>
      </c>
      <c r="B913" s="283" t="s">
        <v>731</v>
      </c>
      <c r="C913" s="51"/>
      <c r="D913" s="51"/>
      <c r="E913" s="51"/>
      <c r="F913" s="262"/>
      <c r="G913" s="263"/>
    </row>
    <row r="914" spans="1:7" ht="13.5">
      <c r="A914" s="70">
        <v>2130805</v>
      </c>
      <c r="B914" s="283" t="s">
        <v>732</v>
      </c>
      <c r="C914" s="51"/>
      <c r="D914" s="51"/>
      <c r="E914" s="51"/>
      <c r="F914" s="262"/>
      <c r="G914" s="263"/>
    </row>
    <row r="915" spans="1:7" ht="13.5">
      <c r="A915" s="70">
        <v>2130899</v>
      </c>
      <c r="B915" s="283" t="s">
        <v>733</v>
      </c>
      <c r="C915" s="51"/>
      <c r="D915" s="51"/>
      <c r="E915" s="51"/>
      <c r="F915" s="262"/>
      <c r="G915" s="263"/>
    </row>
    <row r="916" spans="1:7" ht="13.5">
      <c r="A916" s="70">
        <v>21309</v>
      </c>
      <c r="B916" s="283" t="s">
        <v>734</v>
      </c>
      <c r="C916" s="265"/>
      <c r="D916" s="265"/>
      <c r="E916" s="265">
        <f>SUM(E917:E918)</f>
        <v>0</v>
      </c>
      <c r="F916" s="262"/>
      <c r="G916" s="263"/>
    </row>
    <row r="917" spans="1:7" ht="13.5">
      <c r="A917" s="70">
        <v>2130901</v>
      </c>
      <c r="B917" s="283" t="s">
        <v>735</v>
      </c>
      <c r="C917" s="51"/>
      <c r="D917" s="51"/>
      <c r="E917" s="51"/>
      <c r="F917" s="262"/>
      <c r="G917" s="263"/>
    </row>
    <row r="918" spans="1:7" ht="13.5">
      <c r="A918" s="70">
        <v>2130999</v>
      </c>
      <c r="B918" s="283" t="s">
        <v>736</v>
      </c>
      <c r="C918" s="51"/>
      <c r="D918" s="51"/>
      <c r="E918" s="51"/>
      <c r="F918" s="262"/>
      <c r="G918" s="263"/>
    </row>
    <row r="919" spans="1:7" ht="13.5">
      <c r="A919" s="70">
        <v>21399</v>
      </c>
      <c r="B919" s="283" t="s">
        <v>737</v>
      </c>
      <c r="C919" s="265"/>
      <c r="D919" s="279">
        <f>D920+D921</f>
        <v>25</v>
      </c>
      <c r="E919" s="265">
        <f>SUM(E920:E921)</f>
        <v>25</v>
      </c>
      <c r="F919" s="262"/>
      <c r="G919" s="263"/>
    </row>
    <row r="920" spans="1:7" ht="13.5">
      <c r="A920" s="70">
        <v>2139901</v>
      </c>
      <c r="B920" s="283" t="s">
        <v>738</v>
      </c>
      <c r="C920" s="51"/>
      <c r="D920" s="267">
        <v>0</v>
      </c>
      <c r="E920" s="51"/>
      <c r="F920" s="262"/>
      <c r="G920" s="263"/>
    </row>
    <row r="921" spans="1:7" ht="13.5">
      <c r="A921" s="70">
        <v>2139999</v>
      </c>
      <c r="B921" s="283" t="s">
        <v>739</v>
      </c>
      <c r="C921" s="51"/>
      <c r="D921" s="267">
        <v>25</v>
      </c>
      <c r="E921" s="51">
        <v>25</v>
      </c>
      <c r="F921" s="262"/>
      <c r="G921" s="263"/>
    </row>
    <row r="922" spans="1:7" ht="13.5">
      <c r="A922" s="70">
        <v>214</v>
      </c>
      <c r="B922" s="283" t="s">
        <v>740</v>
      </c>
      <c r="C922" s="51">
        <v>130</v>
      </c>
      <c r="D922" s="51">
        <v>436</v>
      </c>
      <c r="E922" s="51">
        <f>SUM(E923,E945,E955,E965,E972,E977)</f>
        <v>32</v>
      </c>
      <c r="F922" s="262"/>
      <c r="G922" s="263"/>
    </row>
    <row r="923" spans="1:7" ht="13.5">
      <c r="A923" s="70">
        <v>21401</v>
      </c>
      <c r="B923" s="283" t="s">
        <v>741</v>
      </c>
      <c r="C923" s="266">
        <f>SUM(C924:C944)</f>
        <v>127</v>
      </c>
      <c r="D923" s="279">
        <f>SUM(D924:D944)</f>
        <v>36</v>
      </c>
      <c r="E923" s="265">
        <f>SUM(E924:E944)</f>
        <v>32</v>
      </c>
      <c r="F923" s="262"/>
      <c r="G923" s="263"/>
    </row>
    <row r="924" spans="1:7" ht="13.5">
      <c r="A924" s="70">
        <v>2140101</v>
      </c>
      <c r="B924" s="283" t="s">
        <v>44</v>
      </c>
      <c r="C924" s="266"/>
      <c r="D924" s="267">
        <v>0</v>
      </c>
      <c r="E924" s="51"/>
      <c r="F924" s="262"/>
      <c r="G924" s="263"/>
    </row>
    <row r="925" spans="1:7" ht="13.5">
      <c r="A925" s="70">
        <v>2140102</v>
      </c>
      <c r="B925" s="283" t="s">
        <v>45</v>
      </c>
      <c r="C925" s="266"/>
      <c r="D925" s="267">
        <v>0</v>
      </c>
      <c r="E925" s="51"/>
      <c r="F925" s="262"/>
      <c r="G925" s="263"/>
    </row>
    <row r="926" spans="1:7" ht="13.5">
      <c r="A926" s="70">
        <v>2140103</v>
      </c>
      <c r="B926" s="283" t="s">
        <v>46</v>
      </c>
      <c r="C926" s="266"/>
      <c r="D926" s="267">
        <v>0</v>
      </c>
      <c r="E926" s="51"/>
      <c r="F926" s="262"/>
      <c r="G926" s="263"/>
    </row>
    <row r="927" spans="1:7" ht="13.5">
      <c r="A927" s="70">
        <v>2140104</v>
      </c>
      <c r="B927" s="283" t="s">
        <v>742</v>
      </c>
      <c r="C927" s="266"/>
      <c r="D927" s="267">
        <v>36</v>
      </c>
      <c r="E927" s="51"/>
      <c r="F927" s="262"/>
      <c r="G927" s="263"/>
    </row>
    <row r="928" spans="1:7" ht="13.5">
      <c r="A928" s="70">
        <v>2140106</v>
      </c>
      <c r="B928" s="283" t="s">
        <v>743</v>
      </c>
      <c r="C928" s="266">
        <v>127</v>
      </c>
      <c r="D928" s="51"/>
      <c r="E928" s="51">
        <v>32</v>
      </c>
      <c r="F928" s="262"/>
      <c r="G928" s="263"/>
    </row>
    <row r="929" spans="1:7" ht="13.5">
      <c r="A929" s="70">
        <v>2140109</v>
      </c>
      <c r="B929" s="283" t="s">
        <v>744</v>
      </c>
      <c r="C929" s="266"/>
      <c r="D929" s="51"/>
      <c r="E929" s="51"/>
      <c r="F929" s="262"/>
      <c r="G929" s="263"/>
    </row>
    <row r="930" spans="1:7" ht="13.5">
      <c r="A930" s="70">
        <v>2140110</v>
      </c>
      <c r="B930" s="283" t="s">
        <v>745</v>
      </c>
      <c r="C930" s="51"/>
      <c r="D930" s="51"/>
      <c r="E930" s="51"/>
      <c r="F930" s="262"/>
      <c r="G930" s="263"/>
    </row>
    <row r="931" spans="1:7" ht="13.5">
      <c r="A931" s="70">
        <v>2140111</v>
      </c>
      <c r="B931" s="283" t="s">
        <v>746</v>
      </c>
      <c r="C931" s="51"/>
      <c r="D931" s="51"/>
      <c r="E931" s="51"/>
      <c r="F931" s="262"/>
      <c r="G931" s="263"/>
    </row>
    <row r="932" spans="1:7" ht="13.5">
      <c r="A932" s="70">
        <v>2140112</v>
      </c>
      <c r="B932" s="283" t="s">
        <v>747</v>
      </c>
      <c r="C932" s="51"/>
      <c r="D932" s="51"/>
      <c r="E932" s="51"/>
      <c r="F932" s="262"/>
      <c r="G932" s="263"/>
    </row>
    <row r="933" spans="1:7" ht="13.5">
      <c r="A933" s="70">
        <v>2140114</v>
      </c>
      <c r="B933" s="283" t="s">
        <v>748</v>
      </c>
      <c r="C933" s="51"/>
      <c r="D933" s="51"/>
      <c r="E933" s="51"/>
      <c r="F933" s="262"/>
      <c r="G933" s="263"/>
    </row>
    <row r="934" spans="1:7" ht="13.5">
      <c r="A934" s="70">
        <v>2140122</v>
      </c>
      <c r="B934" s="283" t="s">
        <v>749</v>
      </c>
      <c r="C934" s="51"/>
      <c r="D934" s="51"/>
      <c r="E934" s="51"/>
      <c r="F934" s="262"/>
      <c r="G934" s="263"/>
    </row>
    <row r="935" spans="1:7" ht="13.5">
      <c r="A935" s="70">
        <v>2140123</v>
      </c>
      <c r="B935" s="283" t="s">
        <v>750</v>
      </c>
      <c r="C935" s="51"/>
      <c r="D935" s="51"/>
      <c r="E935" s="51"/>
      <c r="F935" s="262"/>
      <c r="G935" s="263"/>
    </row>
    <row r="936" spans="1:7" ht="13.5">
      <c r="A936" s="70">
        <v>2140127</v>
      </c>
      <c r="B936" s="283" t="s">
        <v>751</v>
      </c>
      <c r="C936" s="51"/>
      <c r="D936" s="51"/>
      <c r="E936" s="51"/>
      <c r="F936" s="262"/>
      <c r="G936" s="263"/>
    </row>
    <row r="937" spans="1:7" ht="13.5">
      <c r="A937" s="70">
        <v>2140128</v>
      </c>
      <c r="B937" s="283" t="s">
        <v>752</v>
      </c>
      <c r="C937" s="51"/>
      <c r="D937" s="51"/>
      <c r="E937" s="51"/>
      <c r="F937" s="262"/>
      <c r="G937" s="263"/>
    </row>
    <row r="938" spans="1:7" ht="13.5">
      <c r="A938" s="70">
        <v>2140129</v>
      </c>
      <c r="B938" s="283" t="s">
        <v>753</v>
      </c>
      <c r="C938" s="51"/>
      <c r="D938" s="51"/>
      <c r="E938" s="51"/>
      <c r="F938" s="262"/>
      <c r="G938" s="263"/>
    </row>
    <row r="939" spans="1:7" ht="13.5">
      <c r="A939" s="70">
        <v>2140130</v>
      </c>
      <c r="B939" s="283" t="s">
        <v>754</v>
      </c>
      <c r="C939" s="51"/>
      <c r="D939" s="51"/>
      <c r="E939" s="51"/>
      <c r="F939" s="262"/>
      <c r="G939" s="263"/>
    </row>
    <row r="940" spans="1:7" ht="13.5">
      <c r="A940" s="70">
        <v>2140131</v>
      </c>
      <c r="B940" s="283" t="s">
        <v>755</v>
      </c>
      <c r="C940" s="51"/>
      <c r="D940" s="51"/>
      <c r="E940" s="51"/>
      <c r="F940" s="262"/>
      <c r="G940" s="263"/>
    </row>
    <row r="941" spans="1:7" ht="13.5">
      <c r="A941" s="70">
        <v>2140133</v>
      </c>
      <c r="B941" s="283" t="s">
        <v>756</v>
      </c>
      <c r="C941" s="51"/>
      <c r="D941" s="51"/>
      <c r="E941" s="51"/>
      <c r="F941" s="262"/>
      <c r="G941" s="263"/>
    </row>
    <row r="942" spans="1:7" ht="13.5">
      <c r="A942" s="70">
        <v>2140136</v>
      </c>
      <c r="B942" s="283" t="s">
        <v>757</v>
      </c>
      <c r="C942" s="51"/>
      <c r="D942" s="51"/>
      <c r="E942" s="51"/>
      <c r="F942" s="262"/>
      <c r="G942" s="263"/>
    </row>
    <row r="943" spans="1:7" ht="13.5">
      <c r="A943" s="70">
        <v>2140138</v>
      </c>
      <c r="B943" s="283" t="s">
        <v>758</v>
      </c>
      <c r="C943" s="51"/>
      <c r="D943" s="51"/>
      <c r="E943" s="51"/>
      <c r="F943" s="262"/>
      <c r="G943" s="263"/>
    </row>
    <row r="944" spans="1:7" ht="13.5">
      <c r="A944" s="70">
        <v>2140199</v>
      </c>
      <c r="B944" s="283" t="s">
        <v>759</v>
      </c>
      <c r="C944" s="51"/>
      <c r="D944" s="51"/>
      <c r="E944" s="51"/>
      <c r="F944" s="262"/>
      <c r="G944" s="263"/>
    </row>
    <row r="945" spans="1:7" ht="13.5">
      <c r="A945" s="70">
        <v>21402</v>
      </c>
      <c r="B945" s="283" t="s">
        <v>760</v>
      </c>
      <c r="C945" s="265"/>
      <c r="D945" s="265"/>
      <c r="E945" s="265">
        <f>SUM(E946:E954)</f>
        <v>0</v>
      </c>
      <c r="F945" s="262"/>
      <c r="G945" s="263"/>
    </row>
    <row r="946" spans="1:7" ht="13.5">
      <c r="A946" s="70">
        <v>2140201</v>
      </c>
      <c r="B946" s="283" t="s">
        <v>44</v>
      </c>
      <c r="C946" s="51"/>
      <c r="D946" s="51"/>
      <c r="E946" s="51"/>
      <c r="F946" s="262"/>
      <c r="G946" s="263"/>
    </row>
    <row r="947" spans="1:7" ht="13.5">
      <c r="A947" s="70">
        <v>2140202</v>
      </c>
      <c r="B947" s="283" t="s">
        <v>45</v>
      </c>
      <c r="C947" s="51"/>
      <c r="D947" s="51"/>
      <c r="E947" s="51"/>
      <c r="F947" s="262"/>
      <c r="G947" s="263"/>
    </row>
    <row r="948" spans="1:7" ht="13.5">
      <c r="A948" s="70">
        <v>2140203</v>
      </c>
      <c r="B948" s="283" t="s">
        <v>46</v>
      </c>
      <c r="C948" s="51"/>
      <c r="D948" s="51"/>
      <c r="E948" s="51"/>
      <c r="F948" s="262"/>
      <c r="G948" s="263"/>
    </row>
    <row r="949" spans="1:7" ht="13.5">
      <c r="A949" s="70">
        <v>2140204</v>
      </c>
      <c r="B949" s="283" t="s">
        <v>761</v>
      </c>
      <c r="C949" s="51"/>
      <c r="D949" s="51"/>
      <c r="E949" s="51"/>
      <c r="F949" s="262"/>
      <c r="G949" s="263"/>
    </row>
    <row r="950" spans="1:7" ht="13.5">
      <c r="A950" s="70">
        <v>2140205</v>
      </c>
      <c r="B950" s="283" t="s">
        <v>762</v>
      </c>
      <c r="C950" s="51"/>
      <c r="D950" s="51"/>
      <c r="E950" s="51"/>
      <c r="F950" s="262"/>
      <c r="G950" s="263"/>
    </row>
    <row r="951" spans="1:7" ht="13.5">
      <c r="A951" s="70">
        <v>2140206</v>
      </c>
      <c r="B951" s="283" t="s">
        <v>763</v>
      </c>
      <c r="C951" s="51"/>
      <c r="D951" s="51"/>
      <c r="E951" s="51"/>
      <c r="F951" s="262"/>
      <c r="G951" s="263"/>
    </row>
    <row r="952" spans="1:7" ht="13.5">
      <c r="A952" s="70">
        <v>2140207</v>
      </c>
      <c r="B952" s="283" t="s">
        <v>764</v>
      </c>
      <c r="C952" s="51"/>
      <c r="D952" s="51"/>
      <c r="E952" s="51"/>
      <c r="F952" s="262"/>
      <c r="G952" s="263"/>
    </row>
    <row r="953" spans="1:7" ht="13.5">
      <c r="A953" s="70">
        <v>2140208</v>
      </c>
      <c r="B953" s="283" t="s">
        <v>765</v>
      </c>
      <c r="C953" s="51"/>
      <c r="D953" s="51"/>
      <c r="E953" s="51"/>
      <c r="F953" s="262"/>
      <c r="G953" s="263"/>
    </row>
    <row r="954" spans="1:7" ht="13.5">
      <c r="A954" s="70">
        <v>2140299</v>
      </c>
      <c r="B954" s="283" t="s">
        <v>766</v>
      </c>
      <c r="C954" s="51"/>
      <c r="D954" s="51"/>
      <c r="E954" s="51"/>
      <c r="F954" s="262"/>
      <c r="G954" s="263"/>
    </row>
    <row r="955" spans="1:7" ht="13.5">
      <c r="A955" s="70">
        <v>21403</v>
      </c>
      <c r="B955" s="283" t="s">
        <v>767</v>
      </c>
      <c r="C955" s="265"/>
      <c r="D955" s="265"/>
      <c r="E955" s="265">
        <f>SUM(E956:E964)</f>
        <v>0</v>
      </c>
      <c r="F955" s="262"/>
      <c r="G955" s="263"/>
    </row>
    <row r="956" spans="1:7" ht="13.5">
      <c r="A956" s="70">
        <v>2140301</v>
      </c>
      <c r="B956" s="283" t="s">
        <v>44</v>
      </c>
      <c r="C956" s="51"/>
      <c r="D956" s="51"/>
      <c r="E956" s="51"/>
      <c r="F956" s="262"/>
      <c r="G956" s="263"/>
    </row>
    <row r="957" spans="1:7" ht="13.5">
      <c r="A957" s="70">
        <v>2140302</v>
      </c>
      <c r="B957" s="283" t="s">
        <v>45</v>
      </c>
      <c r="C957" s="51"/>
      <c r="D957" s="51"/>
      <c r="E957" s="51"/>
      <c r="F957" s="262"/>
      <c r="G957" s="263"/>
    </row>
    <row r="958" spans="1:7" ht="13.5">
      <c r="A958" s="70">
        <v>2140303</v>
      </c>
      <c r="B958" s="283" t="s">
        <v>46</v>
      </c>
      <c r="C958" s="51"/>
      <c r="D958" s="51"/>
      <c r="E958" s="51"/>
      <c r="F958" s="262"/>
      <c r="G958" s="263"/>
    </row>
    <row r="959" spans="1:7" ht="13.5">
      <c r="A959" s="70">
        <v>2140304</v>
      </c>
      <c r="B959" s="283" t="s">
        <v>768</v>
      </c>
      <c r="C959" s="51"/>
      <c r="D959" s="51"/>
      <c r="E959" s="51"/>
      <c r="F959" s="262"/>
      <c r="G959" s="263"/>
    </row>
    <row r="960" spans="1:7" ht="13.5">
      <c r="A960" s="70">
        <v>2140305</v>
      </c>
      <c r="B960" s="283" t="s">
        <v>769</v>
      </c>
      <c r="C960" s="51"/>
      <c r="D960" s="51"/>
      <c r="E960" s="51"/>
      <c r="F960" s="262"/>
      <c r="G960" s="263"/>
    </row>
    <row r="961" spans="1:7" ht="13.5">
      <c r="A961" s="70">
        <v>2140306</v>
      </c>
      <c r="B961" s="283" t="s">
        <v>770</v>
      </c>
      <c r="C961" s="51"/>
      <c r="D961" s="51"/>
      <c r="E961" s="51"/>
      <c r="F961" s="262"/>
      <c r="G961" s="263"/>
    </row>
    <row r="962" spans="1:7" ht="13.5">
      <c r="A962" s="70">
        <v>2140307</v>
      </c>
      <c r="B962" s="283" t="s">
        <v>771</v>
      </c>
      <c r="C962" s="51"/>
      <c r="D962" s="51"/>
      <c r="E962" s="51"/>
      <c r="F962" s="262"/>
      <c r="G962" s="263"/>
    </row>
    <row r="963" spans="1:7" ht="13.5">
      <c r="A963" s="70">
        <v>2140308</v>
      </c>
      <c r="B963" s="283" t="s">
        <v>772</v>
      </c>
      <c r="C963" s="51"/>
      <c r="D963" s="51"/>
      <c r="E963" s="51"/>
      <c r="F963" s="262"/>
      <c r="G963" s="263"/>
    </row>
    <row r="964" spans="1:7" ht="13.5">
      <c r="A964" s="70">
        <v>2140399</v>
      </c>
      <c r="B964" s="283" t="s">
        <v>773</v>
      </c>
      <c r="C964" s="51"/>
      <c r="D964" s="51"/>
      <c r="E964" s="51"/>
      <c r="F964" s="262"/>
      <c r="G964" s="263"/>
    </row>
    <row r="965" spans="1:7" ht="13.5">
      <c r="A965" s="70">
        <v>21405</v>
      </c>
      <c r="B965" s="283" t="s">
        <v>774</v>
      </c>
      <c r="C965" s="265"/>
      <c r="D965" s="265"/>
      <c r="E965" s="265">
        <f>SUM(E966:E971)</f>
        <v>0</v>
      </c>
      <c r="F965" s="262"/>
      <c r="G965" s="263"/>
    </row>
    <row r="966" spans="1:7" ht="13.5">
      <c r="A966" s="70">
        <v>2140501</v>
      </c>
      <c r="B966" s="283" t="s">
        <v>44</v>
      </c>
      <c r="C966" s="51"/>
      <c r="D966" s="51"/>
      <c r="E966" s="51"/>
      <c r="F966" s="262"/>
      <c r="G966" s="263"/>
    </row>
    <row r="967" spans="1:7" ht="13.5">
      <c r="A967" s="70">
        <v>2140502</v>
      </c>
      <c r="B967" s="283" t="s">
        <v>45</v>
      </c>
      <c r="C967" s="51"/>
      <c r="D967" s="51"/>
      <c r="E967" s="51"/>
      <c r="F967" s="262"/>
      <c r="G967" s="263"/>
    </row>
    <row r="968" spans="1:7" ht="13.5">
      <c r="A968" s="70">
        <v>2140503</v>
      </c>
      <c r="B968" s="283" t="s">
        <v>46</v>
      </c>
      <c r="C968" s="51"/>
      <c r="D968" s="51"/>
      <c r="E968" s="51"/>
      <c r="F968" s="262"/>
      <c r="G968" s="263"/>
    </row>
    <row r="969" spans="1:7" ht="13.5">
      <c r="A969" s="70">
        <v>2140504</v>
      </c>
      <c r="B969" s="283" t="s">
        <v>765</v>
      </c>
      <c r="C969" s="51"/>
      <c r="D969" s="51"/>
      <c r="E969" s="51"/>
      <c r="F969" s="262"/>
      <c r="G969" s="263"/>
    </row>
    <row r="970" spans="1:7" ht="13.5">
      <c r="A970" s="70">
        <v>2140505</v>
      </c>
      <c r="B970" s="283" t="s">
        <v>775</v>
      </c>
      <c r="C970" s="51"/>
      <c r="D970" s="51"/>
      <c r="E970" s="51"/>
      <c r="F970" s="262"/>
      <c r="G970" s="263"/>
    </row>
    <row r="971" spans="1:7" ht="13.5">
      <c r="A971" s="70">
        <v>2140599</v>
      </c>
      <c r="B971" s="283" t="s">
        <v>776</v>
      </c>
      <c r="C971" s="51"/>
      <c r="D971" s="51"/>
      <c r="E971" s="51"/>
      <c r="F971" s="262"/>
      <c r="G971" s="263"/>
    </row>
    <row r="972" spans="1:7" ht="13.5">
      <c r="A972" s="70">
        <v>21406</v>
      </c>
      <c r="B972" s="283" t="s">
        <v>777</v>
      </c>
      <c r="C972" s="266">
        <f>SUM(C973:C976)</f>
        <v>3</v>
      </c>
      <c r="D972" s="279">
        <f>SUM(D973:D976)</f>
        <v>400</v>
      </c>
      <c r="E972" s="265">
        <f>SUM(E973:E976)</f>
        <v>0</v>
      </c>
      <c r="F972" s="262"/>
      <c r="G972" s="263"/>
    </row>
    <row r="973" spans="1:7" ht="13.5">
      <c r="A973" s="70">
        <v>2140601</v>
      </c>
      <c r="B973" s="283" t="s">
        <v>778</v>
      </c>
      <c r="C973" s="266"/>
      <c r="D973" s="267">
        <v>0</v>
      </c>
      <c r="E973" s="51"/>
      <c r="F973" s="262"/>
      <c r="G973" s="263"/>
    </row>
    <row r="974" spans="1:7" ht="13.5">
      <c r="A974" s="70">
        <v>2140602</v>
      </c>
      <c r="B974" s="283" t="s">
        <v>779</v>
      </c>
      <c r="C974" s="266">
        <v>3</v>
      </c>
      <c r="D974" s="267">
        <v>400</v>
      </c>
      <c r="E974" s="51"/>
      <c r="F974" s="262"/>
      <c r="G974" s="263"/>
    </row>
    <row r="975" spans="1:7" ht="13.5">
      <c r="A975" s="70">
        <v>2140603</v>
      </c>
      <c r="B975" s="283" t="s">
        <v>780</v>
      </c>
      <c r="C975" s="51"/>
      <c r="D975" s="267">
        <v>0</v>
      </c>
      <c r="E975" s="51"/>
      <c r="F975" s="262"/>
      <c r="G975" s="263"/>
    </row>
    <row r="976" spans="1:7" ht="13.5">
      <c r="A976" s="70">
        <v>2140699</v>
      </c>
      <c r="B976" s="283" t="s">
        <v>781</v>
      </c>
      <c r="C976" s="51"/>
      <c r="D976" s="51"/>
      <c r="E976" s="51"/>
      <c r="F976" s="262"/>
      <c r="G976" s="263"/>
    </row>
    <row r="977" spans="1:7" ht="13.5">
      <c r="A977" s="70">
        <v>21499</v>
      </c>
      <c r="B977" s="283" t="s">
        <v>782</v>
      </c>
      <c r="C977" s="265"/>
      <c r="D977" s="265"/>
      <c r="E977" s="265">
        <f>SUM(E978:E979)</f>
        <v>0</v>
      </c>
      <c r="F977" s="262"/>
      <c r="G977" s="263"/>
    </row>
    <row r="978" spans="1:7" ht="13.5">
      <c r="A978" s="70">
        <v>2149901</v>
      </c>
      <c r="B978" s="283" t="s">
        <v>783</v>
      </c>
      <c r="C978" s="51"/>
      <c r="D978" s="51"/>
      <c r="E978" s="51"/>
      <c r="F978" s="262"/>
      <c r="G978" s="263"/>
    </row>
    <row r="979" spans="1:7" ht="13.5">
      <c r="A979" s="70">
        <v>2149999</v>
      </c>
      <c r="B979" s="283" t="s">
        <v>784</v>
      </c>
      <c r="C979" s="51"/>
      <c r="D979" s="51"/>
      <c r="E979" s="51"/>
      <c r="F979" s="262"/>
      <c r="G979" s="263"/>
    </row>
    <row r="980" spans="1:7" ht="13.5">
      <c r="A980" s="70">
        <v>215</v>
      </c>
      <c r="B980" s="283" t="s">
        <v>785</v>
      </c>
      <c r="C980" s="51"/>
      <c r="D980" s="51"/>
      <c r="E980" s="51">
        <f>SUM(E981,E991,E1007,E1012,E1023,E1030,E1038)</f>
        <v>0</v>
      </c>
      <c r="F980" s="262"/>
      <c r="G980" s="263"/>
    </row>
    <row r="981" spans="1:7" ht="13.5">
      <c r="A981" s="70">
        <v>21501</v>
      </c>
      <c r="B981" s="283" t="s">
        <v>786</v>
      </c>
      <c r="C981" s="265"/>
      <c r="D981" s="265"/>
      <c r="E981" s="265">
        <f>SUM(E982:E990)</f>
        <v>0</v>
      </c>
      <c r="F981" s="262"/>
      <c r="G981" s="263"/>
    </row>
    <row r="982" spans="1:7" ht="13.5">
      <c r="A982" s="70">
        <v>2150101</v>
      </c>
      <c r="B982" s="283" t="s">
        <v>44</v>
      </c>
      <c r="C982" s="51"/>
      <c r="D982" s="51"/>
      <c r="E982" s="51"/>
      <c r="F982" s="262"/>
      <c r="G982" s="263"/>
    </row>
    <row r="983" spans="1:7" ht="13.5">
      <c r="A983" s="70">
        <v>2150102</v>
      </c>
      <c r="B983" s="283" t="s">
        <v>45</v>
      </c>
      <c r="C983" s="51"/>
      <c r="D983" s="51"/>
      <c r="E983" s="51"/>
      <c r="F983" s="262"/>
      <c r="G983" s="263"/>
    </row>
    <row r="984" spans="1:7" ht="13.5">
      <c r="A984" s="70">
        <v>2150103</v>
      </c>
      <c r="B984" s="283" t="s">
        <v>46</v>
      </c>
      <c r="C984" s="51"/>
      <c r="D984" s="51"/>
      <c r="E984" s="51"/>
      <c r="F984" s="262"/>
      <c r="G984" s="263"/>
    </row>
    <row r="985" spans="1:7" ht="13.5">
      <c r="A985" s="70">
        <v>2150104</v>
      </c>
      <c r="B985" s="283" t="s">
        <v>787</v>
      </c>
      <c r="C985" s="51"/>
      <c r="D985" s="51"/>
      <c r="E985" s="51"/>
      <c r="F985" s="262"/>
      <c r="G985" s="263"/>
    </row>
    <row r="986" spans="1:7" ht="13.5">
      <c r="A986" s="70">
        <v>2150105</v>
      </c>
      <c r="B986" s="283" t="s">
        <v>788</v>
      </c>
      <c r="C986" s="51"/>
      <c r="D986" s="51"/>
      <c r="E986" s="51"/>
      <c r="F986" s="262"/>
      <c r="G986" s="263"/>
    </row>
    <row r="987" spans="1:7" ht="13.5">
      <c r="A987" s="70">
        <v>2150106</v>
      </c>
      <c r="B987" s="283" t="s">
        <v>789</v>
      </c>
      <c r="C987" s="51"/>
      <c r="D987" s="51"/>
      <c r="E987" s="51"/>
      <c r="F987" s="262"/>
      <c r="G987" s="263"/>
    </row>
    <row r="988" spans="1:7" ht="13.5">
      <c r="A988" s="70">
        <v>2150107</v>
      </c>
      <c r="B988" s="283" t="s">
        <v>790</v>
      </c>
      <c r="C988" s="51"/>
      <c r="D988" s="51"/>
      <c r="E988" s="51"/>
      <c r="F988" s="262"/>
      <c r="G988" s="263"/>
    </row>
    <row r="989" spans="1:7" ht="13.5">
      <c r="A989" s="70">
        <v>2150108</v>
      </c>
      <c r="B989" s="283" t="s">
        <v>791</v>
      </c>
      <c r="C989" s="51"/>
      <c r="D989" s="51"/>
      <c r="E989" s="51"/>
      <c r="F989" s="262"/>
      <c r="G989" s="263"/>
    </row>
    <row r="990" spans="1:7" ht="13.5">
      <c r="A990" s="70">
        <v>2150199</v>
      </c>
      <c r="B990" s="283" t="s">
        <v>792</v>
      </c>
      <c r="C990" s="51"/>
      <c r="D990" s="51"/>
      <c r="E990" s="51"/>
      <c r="F990" s="262"/>
      <c r="G990" s="263"/>
    </row>
    <row r="991" spans="1:7" ht="13.5">
      <c r="A991" s="70">
        <v>21502</v>
      </c>
      <c r="B991" s="283" t="s">
        <v>793</v>
      </c>
      <c r="C991" s="265"/>
      <c r="D991" s="265"/>
      <c r="E991" s="265">
        <f>SUM(E992:E1006)</f>
        <v>0</v>
      </c>
      <c r="F991" s="262"/>
      <c r="G991" s="263"/>
    </row>
    <row r="992" spans="1:7" ht="13.5">
      <c r="A992" s="70">
        <v>2150201</v>
      </c>
      <c r="B992" s="283" t="s">
        <v>44</v>
      </c>
      <c r="C992" s="51"/>
      <c r="D992" s="51"/>
      <c r="E992" s="51"/>
      <c r="F992" s="262"/>
      <c r="G992" s="263"/>
    </row>
    <row r="993" spans="1:7" ht="13.5">
      <c r="A993" s="70">
        <v>2150202</v>
      </c>
      <c r="B993" s="283" t="s">
        <v>45</v>
      </c>
      <c r="C993" s="51"/>
      <c r="D993" s="51"/>
      <c r="E993" s="51"/>
      <c r="F993" s="262"/>
      <c r="G993" s="263"/>
    </row>
    <row r="994" spans="1:7" ht="13.5">
      <c r="A994" s="70">
        <v>2150203</v>
      </c>
      <c r="B994" s="283" t="s">
        <v>46</v>
      </c>
      <c r="C994" s="51"/>
      <c r="D994" s="51"/>
      <c r="E994" s="51"/>
      <c r="F994" s="262"/>
      <c r="G994" s="263"/>
    </row>
    <row r="995" spans="1:7" ht="13.5">
      <c r="A995" s="70">
        <v>2150204</v>
      </c>
      <c r="B995" s="283" t="s">
        <v>794</v>
      </c>
      <c r="C995" s="51"/>
      <c r="D995" s="51"/>
      <c r="E995" s="51"/>
      <c r="F995" s="262"/>
      <c r="G995" s="263"/>
    </row>
    <row r="996" spans="1:7" ht="13.5">
      <c r="A996" s="70">
        <v>2150205</v>
      </c>
      <c r="B996" s="283" t="s">
        <v>795</v>
      </c>
      <c r="C996" s="51"/>
      <c r="D996" s="51"/>
      <c r="E996" s="51"/>
      <c r="F996" s="262"/>
      <c r="G996" s="263"/>
    </row>
    <row r="997" spans="1:7" ht="13.5">
      <c r="A997" s="70">
        <v>2150206</v>
      </c>
      <c r="B997" s="283" t="s">
        <v>796</v>
      </c>
      <c r="C997" s="51"/>
      <c r="D997" s="51"/>
      <c r="E997" s="51"/>
      <c r="F997" s="262"/>
      <c r="G997" s="263"/>
    </row>
    <row r="998" spans="1:7" ht="13.5">
      <c r="A998" s="70">
        <v>2150207</v>
      </c>
      <c r="B998" s="283" t="s">
        <v>797</v>
      </c>
      <c r="C998" s="51"/>
      <c r="D998" s="51"/>
      <c r="E998" s="51"/>
      <c r="F998" s="262"/>
      <c r="G998" s="263"/>
    </row>
    <row r="999" spans="1:7" ht="13.5">
      <c r="A999" s="70">
        <v>2150208</v>
      </c>
      <c r="B999" s="283" t="s">
        <v>798</v>
      </c>
      <c r="C999" s="51"/>
      <c r="D999" s="51"/>
      <c r="E999" s="51"/>
      <c r="F999" s="262"/>
      <c r="G999" s="263"/>
    </row>
    <row r="1000" spans="1:7" ht="13.5">
      <c r="A1000" s="70">
        <v>2150209</v>
      </c>
      <c r="B1000" s="283" t="s">
        <v>799</v>
      </c>
      <c r="C1000" s="51"/>
      <c r="D1000" s="51"/>
      <c r="E1000" s="51"/>
      <c r="F1000" s="262"/>
      <c r="G1000" s="263"/>
    </row>
    <row r="1001" spans="1:7" ht="13.5">
      <c r="A1001" s="70">
        <v>2150210</v>
      </c>
      <c r="B1001" s="283" t="s">
        <v>800</v>
      </c>
      <c r="C1001" s="51"/>
      <c r="D1001" s="51"/>
      <c r="E1001" s="51"/>
      <c r="F1001" s="262"/>
      <c r="G1001" s="263"/>
    </row>
    <row r="1002" spans="1:7" ht="13.5">
      <c r="A1002" s="70">
        <v>2150212</v>
      </c>
      <c r="B1002" s="283" t="s">
        <v>801</v>
      </c>
      <c r="C1002" s="51"/>
      <c r="D1002" s="51"/>
      <c r="E1002" s="51"/>
      <c r="F1002" s="262"/>
      <c r="G1002" s="263"/>
    </row>
    <row r="1003" spans="1:7" ht="13.5">
      <c r="A1003" s="70">
        <v>2150213</v>
      </c>
      <c r="B1003" s="283" t="s">
        <v>802</v>
      </c>
      <c r="C1003" s="51"/>
      <c r="D1003" s="51"/>
      <c r="E1003" s="51"/>
      <c r="F1003" s="262"/>
      <c r="G1003" s="263"/>
    </row>
    <row r="1004" spans="1:7" ht="13.5">
      <c r="A1004" s="70">
        <v>2150214</v>
      </c>
      <c r="B1004" s="283" t="s">
        <v>803</v>
      </c>
      <c r="C1004" s="51"/>
      <c r="D1004" s="51"/>
      <c r="E1004" s="51"/>
      <c r="F1004" s="262"/>
      <c r="G1004" s="263"/>
    </row>
    <row r="1005" spans="1:7" ht="13.5">
      <c r="A1005" s="70">
        <v>2150215</v>
      </c>
      <c r="B1005" s="283" t="s">
        <v>804</v>
      </c>
      <c r="C1005" s="51"/>
      <c r="D1005" s="51"/>
      <c r="E1005" s="51"/>
      <c r="F1005" s="262"/>
      <c r="G1005" s="263"/>
    </row>
    <row r="1006" spans="1:7" ht="13.5">
      <c r="A1006" s="70">
        <v>2150299</v>
      </c>
      <c r="B1006" s="283" t="s">
        <v>805</v>
      </c>
      <c r="C1006" s="51"/>
      <c r="D1006" s="51"/>
      <c r="E1006" s="51"/>
      <c r="F1006" s="262"/>
      <c r="G1006" s="263"/>
    </row>
    <row r="1007" spans="1:7" ht="13.5">
      <c r="A1007" s="70">
        <v>21503</v>
      </c>
      <c r="B1007" s="283" t="s">
        <v>806</v>
      </c>
      <c r="C1007" s="265"/>
      <c r="D1007" s="265"/>
      <c r="E1007" s="265">
        <f>SUM(E1008:E1011)</f>
        <v>0</v>
      </c>
      <c r="F1007" s="262"/>
      <c r="G1007" s="263"/>
    </row>
    <row r="1008" spans="1:7" ht="13.5">
      <c r="A1008" s="70">
        <v>2150301</v>
      </c>
      <c r="B1008" s="283" t="s">
        <v>44</v>
      </c>
      <c r="C1008" s="51"/>
      <c r="D1008" s="51"/>
      <c r="E1008" s="51"/>
      <c r="F1008" s="262"/>
      <c r="G1008" s="263"/>
    </row>
    <row r="1009" spans="1:7" ht="13.5">
      <c r="A1009" s="70">
        <v>2150302</v>
      </c>
      <c r="B1009" s="283" t="s">
        <v>45</v>
      </c>
      <c r="C1009" s="51"/>
      <c r="D1009" s="51"/>
      <c r="E1009" s="51"/>
      <c r="F1009" s="262"/>
      <c r="G1009" s="263"/>
    </row>
    <row r="1010" spans="1:7" ht="13.5">
      <c r="A1010" s="70">
        <v>2150303</v>
      </c>
      <c r="B1010" s="283" t="s">
        <v>46</v>
      </c>
      <c r="C1010" s="51"/>
      <c r="D1010" s="51"/>
      <c r="E1010" s="51"/>
      <c r="F1010" s="262"/>
      <c r="G1010" s="263"/>
    </row>
    <row r="1011" spans="1:7" ht="13.5">
      <c r="A1011" s="70">
        <v>2150399</v>
      </c>
      <c r="B1011" s="283" t="s">
        <v>807</v>
      </c>
      <c r="C1011" s="51"/>
      <c r="D1011" s="51"/>
      <c r="E1011" s="51"/>
      <c r="F1011" s="262"/>
      <c r="G1011" s="263"/>
    </row>
    <row r="1012" spans="1:7" ht="13.5">
      <c r="A1012" s="70">
        <v>21505</v>
      </c>
      <c r="B1012" s="283" t="s">
        <v>808</v>
      </c>
      <c r="C1012" s="265"/>
      <c r="D1012" s="265"/>
      <c r="E1012" s="265">
        <f>SUM(E1013:E1022)</f>
        <v>0</v>
      </c>
      <c r="F1012" s="262"/>
      <c r="G1012" s="263"/>
    </row>
    <row r="1013" spans="1:7" ht="13.5">
      <c r="A1013" s="70">
        <v>2150501</v>
      </c>
      <c r="B1013" s="283" t="s">
        <v>44</v>
      </c>
      <c r="C1013" s="51"/>
      <c r="D1013" s="51"/>
      <c r="E1013" s="51"/>
      <c r="F1013" s="262"/>
      <c r="G1013" s="263"/>
    </row>
    <row r="1014" spans="1:7" ht="13.5">
      <c r="A1014" s="70">
        <v>2150502</v>
      </c>
      <c r="B1014" s="283" t="s">
        <v>45</v>
      </c>
      <c r="C1014" s="51"/>
      <c r="D1014" s="51"/>
      <c r="E1014" s="51"/>
      <c r="F1014" s="262"/>
      <c r="G1014" s="263"/>
    </row>
    <row r="1015" spans="1:7" ht="13.5">
      <c r="A1015" s="70">
        <v>2150503</v>
      </c>
      <c r="B1015" s="283" t="s">
        <v>46</v>
      </c>
      <c r="C1015" s="51"/>
      <c r="D1015" s="51"/>
      <c r="E1015" s="51"/>
      <c r="F1015" s="262"/>
      <c r="G1015" s="263"/>
    </row>
    <row r="1016" spans="1:7" ht="13.5">
      <c r="A1016" s="70">
        <v>2150505</v>
      </c>
      <c r="B1016" s="283" t="s">
        <v>809</v>
      </c>
      <c r="C1016" s="51"/>
      <c r="D1016" s="51"/>
      <c r="E1016" s="51"/>
      <c r="F1016" s="262"/>
      <c r="G1016" s="263"/>
    </row>
    <row r="1017" spans="1:7" ht="13.5">
      <c r="A1017" s="70">
        <v>2150507</v>
      </c>
      <c r="B1017" s="283" t="s">
        <v>810</v>
      </c>
      <c r="C1017" s="51"/>
      <c r="D1017" s="51"/>
      <c r="E1017" s="51"/>
      <c r="F1017" s="262"/>
      <c r="G1017" s="263"/>
    </row>
    <row r="1018" spans="1:7" ht="13.5">
      <c r="A1018" s="70">
        <v>2150508</v>
      </c>
      <c r="B1018" s="283" t="s">
        <v>811</v>
      </c>
      <c r="C1018" s="51"/>
      <c r="D1018" s="51"/>
      <c r="E1018" s="51"/>
      <c r="F1018" s="262"/>
      <c r="G1018" s="263"/>
    </row>
    <row r="1019" spans="1:7" ht="13.5">
      <c r="A1019" s="70">
        <v>2150516</v>
      </c>
      <c r="B1019" s="283" t="s">
        <v>812</v>
      </c>
      <c r="C1019" s="51"/>
      <c r="D1019" s="51"/>
      <c r="E1019" s="51"/>
      <c r="F1019" s="262"/>
      <c r="G1019" s="263"/>
    </row>
    <row r="1020" spans="1:7" ht="13.5">
      <c r="A1020" s="70">
        <v>2150517</v>
      </c>
      <c r="B1020" s="283" t="s">
        <v>813</v>
      </c>
      <c r="C1020" s="51"/>
      <c r="D1020" s="51"/>
      <c r="E1020" s="51"/>
      <c r="F1020" s="262"/>
      <c r="G1020" s="263"/>
    </row>
    <row r="1021" spans="1:7" ht="13.5">
      <c r="A1021" s="70">
        <v>2150550</v>
      </c>
      <c r="B1021" s="283" t="s">
        <v>53</v>
      </c>
      <c r="C1021" s="51"/>
      <c r="D1021" s="51"/>
      <c r="E1021" s="51"/>
      <c r="F1021" s="262"/>
      <c r="G1021" s="263"/>
    </row>
    <row r="1022" spans="1:7" ht="13.5">
      <c r="A1022" s="70">
        <v>2150599</v>
      </c>
      <c r="B1022" s="283" t="s">
        <v>814</v>
      </c>
      <c r="C1022" s="51"/>
      <c r="D1022" s="51"/>
      <c r="E1022" s="51"/>
      <c r="F1022" s="262"/>
      <c r="G1022" s="263"/>
    </row>
    <row r="1023" spans="1:7" ht="13.5">
      <c r="A1023" s="70">
        <v>21507</v>
      </c>
      <c r="B1023" s="283" t="s">
        <v>815</v>
      </c>
      <c r="C1023" s="265"/>
      <c r="D1023" s="265"/>
      <c r="E1023" s="265">
        <f>SUM(E1024:E1029)</f>
        <v>0</v>
      </c>
      <c r="F1023" s="262"/>
      <c r="G1023" s="263"/>
    </row>
    <row r="1024" spans="1:7" ht="13.5">
      <c r="A1024" s="70">
        <v>2150701</v>
      </c>
      <c r="B1024" s="283" t="s">
        <v>44</v>
      </c>
      <c r="C1024" s="51"/>
      <c r="D1024" s="51"/>
      <c r="E1024" s="51"/>
      <c r="F1024" s="262"/>
      <c r="G1024" s="263"/>
    </row>
    <row r="1025" spans="1:7" ht="13.5">
      <c r="A1025" s="70">
        <v>2150702</v>
      </c>
      <c r="B1025" s="283" t="s">
        <v>45</v>
      </c>
      <c r="C1025" s="51"/>
      <c r="D1025" s="51"/>
      <c r="E1025" s="51"/>
      <c r="F1025" s="262"/>
      <c r="G1025" s="263"/>
    </row>
    <row r="1026" spans="1:7" ht="13.5">
      <c r="A1026" s="70">
        <v>2150703</v>
      </c>
      <c r="B1026" s="283" t="s">
        <v>46</v>
      </c>
      <c r="C1026" s="51"/>
      <c r="D1026" s="51"/>
      <c r="E1026" s="51"/>
      <c r="F1026" s="262"/>
      <c r="G1026" s="263"/>
    </row>
    <row r="1027" spans="1:7" ht="13.5">
      <c r="A1027" s="70">
        <v>2150704</v>
      </c>
      <c r="B1027" s="283" t="s">
        <v>816</v>
      </c>
      <c r="C1027" s="51"/>
      <c r="D1027" s="51"/>
      <c r="E1027" s="51"/>
      <c r="F1027" s="262"/>
      <c r="G1027" s="263"/>
    </row>
    <row r="1028" spans="1:7" ht="13.5">
      <c r="A1028" s="70">
        <v>2150705</v>
      </c>
      <c r="B1028" s="283" t="s">
        <v>817</v>
      </c>
      <c r="C1028" s="51"/>
      <c r="D1028" s="51"/>
      <c r="E1028" s="51"/>
      <c r="F1028" s="262"/>
      <c r="G1028" s="263"/>
    </row>
    <row r="1029" spans="1:7" ht="13.5">
      <c r="A1029" s="70">
        <v>2150799</v>
      </c>
      <c r="B1029" s="283" t="s">
        <v>818</v>
      </c>
      <c r="C1029" s="51"/>
      <c r="D1029" s="51"/>
      <c r="E1029" s="51"/>
      <c r="F1029" s="262"/>
      <c r="G1029" s="263"/>
    </row>
    <row r="1030" spans="1:7" ht="13.5">
      <c r="A1030" s="70">
        <v>21508</v>
      </c>
      <c r="B1030" s="283" t="s">
        <v>819</v>
      </c>
      <c r="C1030" s="265"/>
      <c r="D1030" s="265"/>
      <c r="E1030" s="265">
        <f>SUM(E1031:E1037)</f>
        <v>0</v>
      </c>
      <c r="F1030" s="262"/>
      <c r="G1030" s="263"/>
    </row>
    <row r="1031" spans="1:7" ht="13.5">
      <c r="A1031" s="70">
        <v>2150801</v>
      </c>
      <c r="B1031" s="283" t="s">
        <v>44</v>
      </c>
      <c r="C1031" s="51"/>
      <c r="D1031" s="51"/>
      <c r="E1031" s="51"/>
      <c r="F1031" s="262"/>
      <c r="G1031" s="263"/>
    </row>
    <row r="1032" spans="1:7" ht="13.5">
      <c r="A1032" s="70">
        <v>2150802</v>
      </c>
      <c r="B1032" s="283" t="s">
        <v>45</v>
      </c>
      <c r="C1032" s="51"/>
      <c r="D1032" s="51"/>
      <c r="E1032" s="51"/>
      <c r="F1032" s="262"/>
      <c r="G1032" s="263"/>
    </row>
    <row r="1033" spans="1:7" ht="13.5">
      <c r="A1033" s="70">
        <v>2150803</v>
      </c>
      <c r="B1033" s="283" t="s">
        <v>46</v>
      </c>
      <c r="C1033" s="51"/>
      <c r="D1033" s="51"/>
      <c r="E1033" s="51"/>
      <c r="F1033" s="262"/>
      <c r="G1033" s="263"/>
    </row>
    <row r="1034" spans="1:7" ht="13.5">
      <c r="A1034" s="70">
        <v>2150804</v>
      </c>
      <c r="B1034" s="283" t="s">
        <v>820</v>
      </c>
      <c r="C1034" s="51"/>
      <c r="D1034" s="51"/>
      <c r="E1034" s="51"/>
      <c r="F1034" s="262"/>
      <c r="G1034" s="263"/>
    </row>
    <row r="1035" spans="1:7" ht="13.5">
      <c r="A1035" s="70">
        <v>2150805</v>
      </c>
      <c r="B1035" s="283" t="s">
        <v>821</v>
      </c>
      <c r="C1035" s="51"/>
      <c r="D1035" s="51"/>
      <c r="E1035" s="51"/>
      <c r="F1035" s="262"/>
      <c r="G1035" s="263"/>
    </row>
    <row r="1036" spans="1:7" ht="13.5">
      <c r="A1036" s="70">
        <v>2150806</v>
      </c>
      <c r="B1036" s="283" t="s">
        <v>822</v>
      </c>
      <c r="C1036" s="51"/>
      <c r="D1036" s="51"/>
      <c r="E1036" s="51"/>
      <c r="F1036" s="262"/>
      <c r="G1036" s="263"/>
    </row>
    <row r="1037" spans="1:7" ht="13.5">
      <c r="A1037" s="70">
        <v>2150899</v>
      </c>
      <c r="B1037" s="283" t="s">
        <v>823</v>
      </c>
      <c r="C1037" s="51"/>
      <c r="D1037" s="51"/>
      <c r="E1037" s="51"/>
      <c r="F1037" s="262"/>
      <c r="G1037" s="263"/>
    </row>
    <row r="1038" spans="1:7" ht="13.5">
      <c r="A1038" s="70">
        <v>21599</v>
      </c>
      <c r="B1038" s="283" t="s">
        <v>824</v>
      </c>
      <c r="C1038" s="265"/>
      <c r="D1038" s="265"/>
      <c r="E1038" s="265">
        <f>SUM(E1039:E1043)</f>
        <v>0</v>
      </c>
      <c r="F1038" s="262"/>
      <c r="G1038" s="263"/>
    </row>
    <row r="1039" spans="1:7" ht="13.5">
      <c r="A1039" s="70">
        <v>2159901</v>
      </c>
      <c r="B1039" s="283" t="s">
        <v>825</v>
      </c>
      <c r="C1039" s="51"/>
      <c r="D1039" s="51"/>
      <c r="E1039" s="51"/>
      <c r="F1039" s="262"/>
      <c r="G1039" s="263"/>
    </row>
    <row r="1040" spans="1:7" ht="13.5">
      <c r="A1040" s="70">
        <v>2159904</v>
      </c>
      <c r="B1040" s="283" t="s">
        <v>826</v>
      </c>
      <c r="C1040" s="51"/>
      <c r="D1040" s="51"/>
      <c r="E1040" s="51"/>
      <c r="F1040" s="262"/>
      <c r="G1040" s="263"/>
    </row>
    <row r="1041" spans="1:7" ht="13.5">
      <c r="A1041" s="70">
        <v>2159905</v>
      </c>
      <c r="B1041" s="283" t="s">
        <v>827</v>
      </c>
      <c r="C1041" s="51"/>
      <c r="D1041" s="51"/>
      <c r="E1041" s="51"/>
      <c r="F1041" s="262"/>
      <c r="G1041" s="263"/>
    </row>
    <row r="1042" spans="1:7" ht="13.5">
      <c r="A1042" s="70">
        <v>2159906</v>
      </c>
      <c r="B1042" s="283" t="s">
        <v>828</v>
      </c>
      <c r="C1042" s="51"/>
      <c r="D1042" s="51"/>
      <c r="E1042" s="51"/>
      <c r="F1042" s="262"/>
      <c r="G1042" s="263"/>
    </row>
    <row r="1043" spans="1:7" ht="13.5">
      <c r="A1043" s="70">
        <v>2159999</v>
      </c>
      <c r="B1043" s="283" t="s">
        <v>829</v>
      </c>
      <c r="C1043" s="51"/>
      <c r="D1043" s="51"/>
      <c r="E1043" s="51"/>
      <c r="F1043" s="262"/>
      <c r="G1043" s="263"/>
    </row>
    <row r="1044" spans="1:7" ht="13.5">
      <c r="A1044" s="70">
        <v>216</v>
      </c>
      <c r="B1044" s="283" t="s">
        <v>830</v>
      </c>
      <c r="C1044" s="51"/>
      <c r="D1044" s="51"/>
      <c r="E1044" s="51">
        <f>SUM(E1045,E1055,E1061)</f>
        <v>0</v>
      </c>
      <c r="F1044" s="262"/>
      <c r="G1044" s="263"/>
    </row>
    <row r="1045" spans="1:7" ht="13.5">
      <c r="A1045" s="70">
        <v>21602</v>
      </c>
      <c r="B1045" s="283" t="s">
        <v>831</v>
      </c>
      <c r="C1045" s="265"/>
      <c r="D1045" s="265"/>
      <c r="E1045" s="265">
        <f>SUM(E1046:E1054)</f>
        <v>0</v>
      </c>
      <c r="F1045" s="262"/>
      <c r="G1045" s="263"/>
    </row>
    <row r="1046" spans="1:7" ht="13.5">
      <c r="A1046" s="70">
        <v>2160201</v>
      </c>
      <c r="B1046" s="283" t="s">
        <v>44</v>
      </c>
      <c r="C1046" s="51"/>
      <c r="D1046" s="51"/>
      <c r="E1046" s="51"/>
      <c r="F1046" s="262"/>
      <c r="G1046" s="263"/>
    </row>
    <row r="1047" spans="1:7" ht="13.5">
      <c r="A1047" s="70">
        <v>2160202</v>
      </c>
      <c r="B1047" s="283" t="s">
        <v>45</v>
      </c>
      <c r="C1047" s="51"/>
      <c r="D1047" s="51"/>
      <c r="E1047" s="51"/>
      <c r="F1047" s="262"/>
      <c r="G1047" s="263"/>
    </row>
    <row r="1048" spans="1:7" ht="13.5">
      <c r="A1048" s="70">
        <v>2160203</v>
      </c>
      <c r="B1048" s="283" t="s">
        <v>46</v>
      </c>
      <c r="C1048" s="51"/>
      <c r="D1048" s="51"/>
      <c r="E1048" s="51"/>
      <c r="F1048" s="262"/>
      <c r="G1048" s="263"/>
    </row>
    <row r="1049" spans="1:7" ht="13.5">
      <c r="A1049" s="70">
        <v>2160216</v>
      </c>
      <c r="B1049" s="283" t="s">
        <v>832</v>
      </c>
      <c r="C1049" s="51"/>
      <c r="D1049" s="51"/>
      <c r="E1049" s="51"/>
      <c r="F1049" s="262"/>
      <c r="G1049" s="263"/>
    </row>
    <row r="1050" spans="1:7" ht="13.5">
      <c r="A1050" s="70">
        <v>2160217</v>
      </c>
      <c r="B1050" s="283" t="s">
        <v>833</v>
      </c>
      <c r="C1050" s="51"/>
      <c r="D1050" s="51"/>
      <c r="E1050" s="51"/>
      <c r="F1050" s="262"/>
      <c r="G1050" s="263"/>
    </row>
    <row r="1051" spans="1:7" ht="13.5">
      <c r="A1051" s="70">
        <v>2160218</v>
      </c>
      <c r="B1051" s="283" t="s">
        <v>834</v>
      </c>
      <c r="C1051" s="51"/>
      <c r="D1051" s="51"/>
      <c r="E1051" s="51"/>
      <c r="F1051" s="262"/>
      <c r="G1051" s="263"/>
    </row>
    <row r="1052" spans="1:7" ht="13.5">
      <c r="A1052" s="70">
        <v>2160219</v>
      </c>
      <c r="B1052" s="283" t="s">
        <v>835</v>
      </c>
      <c r="C1052" s="51"/>
      <c r="D1052" s="51"/>
      <c r="E1052" s="51"/>
      <c r="F1052" s="262"/>
      <c r="G1052" s="263"/>
    </row>
    <row r="1053" spans="1:7" ht="13.5">
      <c r="A1053" s="70">
        <v>2160250</v>
      </c>
      <c r="B1053" s="283" t="s">
        <v>53</v>
      </c>
      <c r="C1053" s="51"/>
      <c r="D1053" s="51"/>
      <c r="E1053" s="51"/>
      <c r="F1053" s="262"/>
      <c r="G1053" s="263"/>
    </row>
    <row r="1054" spans="1:7" ht="13.5">
      <c r="A1054" s="70">
        <v>2160299</v>
      </c>
      <c r="B1054" s="283" t="s">
        <v>836</v>
      </c>
      <c r="C1054" s="51"/>
      <c r="D1054" s="51"/>
      <c r="E1054" s="51"/>
      <c r="F1054" s="262"/>
      <c r="G1054" s="263"/>
    </row>
    <row r="1055" spans="1:7" ht="13.5">
      <c r="A1055" s="70">
        <v>21606</v>
      </c>
      <c r="B1055" s="283" t="s">
        <v>837</v>
      </c>
      <c r="C1055" s="265"/>
      <c r="D1055" s="265"/>
      <c r="E1055" s="265">
        <f>SUM(E1056:E1060)</f>
        <v>0</v>
      </c>
      <c r="F1055" s="262"/>
      <c r="G1055" s="263"/>
    </row>
    <row r="1056" spans="1:7" ht="13.5">
      <c r="A1056" s="70">
        <v>2160601</v>
      </c>
      <c r="B1056" s="283" t="s">
        <v>44</v>
      </c>
      <c r="C1056" s="51"/>
      <c r="D1056" s="51"/>
      <c r="E1056" s="51"/>
      <c r="F1056" s="262"/>
      <c r="G1056" s="263"/>
    </row>
    <row r="1057" spans="1:7" ht="13.5">
      <c r="A1057" s="70">
        <v>2160602</v>
      </c>
      <c r="B1057" s="283" t="s">
        <v>45</v>
      </c>
      <c r="C1057" s="51"/>
      <c r="D1057" s="51"/>
      <c r="E1057" s="51"/>
      <c r="F1057" s="262"/>
      <c r="G1057" s="263"/>
    </row>
    <row r="1058" spans="1:7" ht="13.5">
      <c r="A1058" s="70">
        <v>2160603</v>
      </c>
      <c r="B1058" s="283" t="s">
        <v>46</v>
      </c>
      <c r="C1058" s="51"/>
      <c r="D1058" s="51"/>
      <c r="E1058" s="51"/>
      <c r="F1058" s="262"/>
      <c r="G1058" s="263"/>
    </row>
    <row r="1059" spans="1:7" ht="13.5">
      <c r="A1059" s="70">
        <v>2160607</v>
      </c>
      <c r="B1059" s="283" t="s">
        <v>838</v>
      </c>
      <c r="C1059" s="51"/>
      <c r="D1059" s="51"/>
      <c r="E1059" s="51"/>
      <c r="F1059" s="262"/>
      <c r="G1059" s="263"/>
    </row>
    <row r="1060" spans="1:7" ht="13.5">
      <c r="A1060" s="70">
        <v>2160699</v>
      </c>
      <c r="B1060" s="283" t="s">
        <v>839</v>
      </c>
      <c r="C1060" s="51"/>
      <c r="D1060" s="51"/>
      <c r="E1060" s="51"/>
      <c r="F1060" s="262"/>
      <c r="G1060" s="263"/>
    </row>
    <row r="1061" spans="1:7" ht="13.5">
      <c r="A1061" s="70">
        <v>21699</v>
      </c>
      <c r="B1061" s="283" t="s">
        <v>840</v>
      </c>
      <c r="C1061" s="265"/>
      <c r="D1061" s="265"/>
      <c r="E1061" s="265">
        <f>SUM(E1062:E1063)</f>
        <v>0</v>
      </c>
      <c r="F1061" s="262"/>
      <c r="G1061" s="263"/>
    </row>
    <row r="1062" spans="1:7" ht="13.5">
      <c r="A1062" s="70">
        <v>2169901</v>
      </c>
      <c r="B1062" s="283" t="s">
        <v>841</v>
      </c>
      <c r="C1062" s="51"/>
      <c r="D1062" s="51"/>
      <c r="E1062" s="51"/>
      <c r="F1062" s="262"/>
      <c r="G1062" s="263"/>
    </row>
    <row r="1063" spans="1:7" ht="13.5">
      <c r="A1063" s="70">
        <v>2169999</v>
      </c>
      <c r="B1063" s="283" t="s">
        <v>842</v>
      </c>
      <c r="C1063" s="51"/>
      <c r="D1063" s="51"/>
      <c r="E1063" s="51"/>
      <c r="F1063" s="262"/>
      <c r="G1063" s="263"/>
    </row>
    <row r="1064" spans="1:7" ht="13.5">
      <c r="A1064" s="70">
        <v>217</v>
      </c>
      <c r="B1064" s="283" t="s">
        <v>843</v>
      </c>
      <c r="C1064" s="51"/>
      <c r="D1064" s="51"/>
      <c r="E1064" s="51">
        <f>SUM(E1065,E1072,E1082,E1088,E1091,)</f>
        <v>0</v>
      </c>
      <c r="F1064" s="262"/>
      <c r="G1064" s="263"/>
    </row>
    <row r="1065" spans="1:7" ht="13.5">
      <c r="A1065" s="70">
        <v>21701</v>
      </c>
      <c r="B1065" s="283" t="s">
        <v>844</v>
      </c>
      <c r="C1065" s="265"/>
      <c r="D1065" s="265"/>
      <c r="E1065" s="265">
        <f>SUM(E1066:E1071)</f>
        <v>0</v>
      </c>
      <c r="F1065" s="262"/>
      <c r="G1065" s="263"/>
    </row>
    <row r="1066" spans="1:7" ht="13.5">
      <c r="A1066" s="70">
        <v>2170101</v>
      </c>
      <c r="B1066" s="283" t="s">
        <v>44</v>
      </c>
      <c r="C1066" s="51"/>
      <c r="D1066" s="51"/>
      <c r="E1066" s="51"/>
      <c r="F1066" s="262"/>
      <c r="G1066" s="263"/>
    </row>
    <row r="1067" spans="1:7" ht="13.5">
      <c r="A1067" s="70">
        <v>2170102</v>
      </c>
      <c r="B1067" s="283" t="s">
        <v>45</v>
      </c>
      <c r="C1067" s="51"/>
      <c r="D1067" s="51"/>
      <c r="E1067" s="51"/>
      <c r="F1067" s="262"/>
      <c r="G1067" s="263"/>
    </row>
    <row r="1068" spans="1:7" ht="13.5">
      <c r="A1068" s="70">
        <v>2170103</v>
      </c>
      <c r="B1068" s="283" t="s">
        <v>46</v>
      </c>
      <c r="C1068" s="51"/>
      <c r="D1068" s="51"/>
      <c r="E1068" s="51"/>
      <c r="F1068" s="262"/>
      <c r="G1068" s="263"/>
    </row>
    <row r="1069" spans="1:7" ht="13.5">
      <c r="A1069" s="70">
        <v>2170104</v>
      </c>
      <c r="B1069" s="283" t="s">
        <v>845</v>
      </c>
      <c r="C1069" s="51"/>
      <c r="D1069" s="51"/>
      <c r="E1069" s="51"/>
      <c r="F1069" s="262"/>
      <c r="G1069" s="263"/>
    </row>
    <row r="1070" spans="1:7" ht="13.5">
      <c r="A1070" s="70">
        <v>2170150</v>
      </c>
      <c r="B1070" s="283" t="s">
        <v>53</v>
      </c>
      <c r="C1070" s="51"/>
      <c r="D1070" s="51"/>
      <c r="E1070" s="51"/>
      <c r="F1070" s="262"/>
      <c r="G1070" s="263"/>
    </row>
    <row r="1071" spans="1:7" ht="13.5">
      <c r="A1071" s="70">
        <v>2170199</v>
      </c>
      <c r="B1071" s="283" t="s">
        <v>846</v>
      </c>
      <c r="C1071" s="51"/>
      <c r="D1071" s="51"/>
      <c r="E1071" s="51"/>
      <c r="F1071" s="262"/>
      <c r="G1071" s="263"/>
    </row>
    <row r="1072" spans="1:7" ht="13.5">
      <c r="A1072" s="70">
        <v>21702</v>
      </c>
      <c r="B1072" s="283" t="s">
        <v>847</v>
      </c>
      <c r="C1072" s="265"/>
      <c r="D1072" s="265"/>
      <c r="E1072" s="265">
        <f>SUM(E1073:E1081)</f>
        <v>0</v>
      </c>
      <c r="F1072" s="262"/>
      <c r="G1072" s="263"/>
    </row>
    <row r="1073" spans="1:7" ht="13.5">
      <c r="A1073" s="70">
        <v>2170201</v>
      </c>
      <c r="B1073" s="283" t="s">
        <v>848</v>
      </c>
      <c r="C1073" s="51"/>
      <c r="D1073" s="51"/>
      <c r="E1073" s="51"/>
      <c r="F1073" s="262"/>
      <c r="G1073" s="263"/>
    </row>
    <row r="1074" spans="1:7" ht="13.5">
      <c r="A1074" s="70">
        <v>2170202</v>
      </c>
      <c r="B1074" s="283" t="s">
        <v>849</v>
      </c>
      <c r="C1074" s="51"/>
      <c r="D1074" s="51"/>
      <c r="E1074" s="51"/>
      <c r="F1074" s="262"/>
      <c r="G1074" s="263"/>
    </row>
    <row r="1075" spans="1:7" ht="13.5">
      <c r="A1075" s="70">
        <v>2170203</v>
      </c>
      <c r="B1075" s="283" t="s">
        <v>850</v>
      </c>
      <c r="C1075" s="51"/>
      <c r="D1075" s="51"/>
      <c r="E1075" s="51"/>
      <c r="F1075" s="262"/>
      <c r="G1075" s="263"/>
    </row>
    <row r="1076" spans="1:7" ht="13.5">
      <c r="A1076" s="70">
        <v>2170204</v>
      </c>
      <c r="B1076" s="283" t="s">
        <v>851</v>
      </c>
      <c r="C1076" s="51"/>
      <c r="D1076" s="51"/>
      <c r="E1076" s="51"/>
      <c r="F1076" s="262"/>
      <c r="G1076" s="263"/>
    </row>
    <row r="1077" spans="1:7" ht="13.5">
      <c r="A1077" s="70">
        <v>2170205</v>
      </c>
      <c r="B1077" s="283" t="s">
        <v>852</v>
      </c>
      <c r="C1077" s="51"/>
      <c r="D1077" s="51"/>
      <c r="E1077" s="51"/>
      <c r="F1077" s="262"/>
      <c r="G1077" s="263"/>
    </row>
    <row r="1078" spans="1:7" ht="13.5">
      <c r="A1078" s="70">
        <v>2170206</v>
      </c>
      <c r="B1078" s="283" t="s">
        <v>853</v>
      </c>
      <c r="C1078" s="51"/>
      <c r="D1078" s="51"/>
      <c r="E1078" s="51"/>
      <c r="F1078" s="262"/>
      <c r="G1078" s="263"/>
    </row>
    <row r="1079" spans="1:7" ht="13.5">
      <c r="A1079" s="70">
        <v>2170207</v>
      </c>
      <c r="B1079" s="283" t="s">
        <v>854</v>
      </c>
      <c r="C1079" s="51"/>
      <c r="D1079" s="51"/>
      <c r="E1079" s="51"/>
      <c r="F1079" s="262"/>
      <c r="G1079" s="263"/>
    </row>
    <row r="1080" spans="1:7" ht="13.5">
      <c r="A1080" s="70">
        <v>2170208</v>
      </c>
      <c r="B1080" s="283" t="s">
        <v>855</v>
      </c>
      <c r="C1080" s="51"/>
      <c r="D1080" s="51"/>
      <c r="E1080" s="51"/>
      <c r="F1080" s="262"/>
      <c r="G1080" s="263"/>
    </row>
    <row r="1081" spans="1:7" ht="13.5">
      <c r="A1081" s="70">
        <v>2170299</v>
      </c>
      <c r="B1081" s="283" t="s">
        <v>856</v>
      </c>
      <c r="C1081" s="51"/>
      <c r="D1081" s="51"/>
      <c r="E1081" s="51"/>
      <c r="F1081" s="262"/>
      <c r="G1081" s="263"/>
    </row>
    <row r="1082" spans="1:7" ht="13.5">
      <c r="A1082" s="70">
        <v>21703</v>
      </c>
      <c r="B1082" s="283" t="s">
        <v>857</v>
      </c>
      <c r="C1082" s="265"/>
      <c r="D1082" s="265"/>
      <c r="E1082" s="265">
        <f>SUM(E1083:E1087)</f>
        <v>0</v>
      </c>
      <c r="F1082" s="262"/>
      <c r="G1082" s="263"/>
    </row>
    <row r="1083" spans="1:7" ht="13.5">
      <c r="A1083" s="70">
        <v>2170301</v>
      </c>
      <c r="B1083" s="283" t="s">
        <v>858</v>
      </c>
      <c r="C1083" s="51"/>
      <c r="D1083" s="51"/>
      <c r="E1083" s="51"/>
      <c r="F1083" s="262"/>
      <c r="G1083" s="263"/>
    </row>
    <row r="1084" spans="1:7" ht="13.5">
      <c r="A1084" s="70">
        <v>2170302</v>
      </c>
      <c r="B1084" s="32" t="s">
        <v>859</v>
      </c>
      <c r="C1084" s="51"/>
      <c r="D1084" s="51"/>
      <c r="E1084" s="51"/>
      <c r="F1084" s="262"/>
      <c r="G1084" s="263"/>
    </row>
    <row r="1085" spans="1:7" ht="13.5">
      <c r="A1085" s="70">
        <v>2170303</v>
      </c>
      <c r="B1085" s="283" t="s">
        <v>860</v>
      </c>
      <c r="C1085" s="51"/>
      <c r="D1085" s="51"/>
      <c r="E1085" s="51"/>
      <c r="F1085" s="262"/>
      <c r="G1085" s="263"/>
    </row>
    <row r="1086" spans="1:7" ht="13.5">
      <c r="A1086" s="70">
        <v>2170304</v>
      </c>
      <c r="B1086" s="283" t="s">
        <v>861</v>
      </c>
      <c r="C1086" s="51"/>
      <c r="D1086" s="51"/>
      <c r="E1086" s="51"/>
      <c r="F1086" s="262"/>
      <c r="G1086" s="263"/>
    </row>
    <row r="1087" spans="1:7" ht="13.5">
      <c r="A1087" s="70">
        <v>2170399</v>
      </c>
      <c r="B1087" s="283" t="s">
        <v>862</v>
      </c>
      <c r="C1087" s="51"/>
      <c r="D1087" s="51"/>
      <c r="E1087" s="51"/>
      <c r="F1087" s="262"/>
      <c r="G1087" s="263"/>
    </row>
    <row r="1088" spans="1:7" ht="13.5">
      <c r="A1088" s="70">
        <v>21704</v>
      </c>
      <c r="B1088" s="283" t="s">
        <v>863</v>
      </c>
      <c r="C1088" s="265"/>
      <c r="D1088" s="265"/>
      <c r="E1088" s="265">
        <f>SUM(E1089:E1090)</f>
        <v>0</v>
      </c>
      <c r="F1088" s="262"/>
      <c r="G1088" s="263"/>
    </row>
    <row r="1089" spans="1:7" ht="13.5">
      <c r="A1089" s="70">
        <v>2170401</v>
      </c>
      <c r="B1089" s="283" t="s">
        <v>864</v>
      </c>
      <c r="C1089" s="51"/>
      <c r="D1089" s="51"/>
      <c r="E1089" s="51"/>
      <c r="F1089" s="262"/>
      <c r="G1089" s="263"/>
    </row>
    <row r="1090" spans="1:7" ht="13.5">
      <c r="A1090" s="70">
        <v>2170499</v>
      </c>
      <c r="B1090" s="283" t="s">
        <v>865</v>
      </c>
      <c r="C1090" s="51"/>
      <c r="D1090" s="51"/>
      <c r="E1090" s="51"/>
      <c r="F1090" s="262"/>
      <c r="G1090" s="263"/>
    </row>
    <row r="1091" spans="1:7" ht="13.5">
      <c r="A1091" s="70">
        <v>21799</v>
      </c>
      <c r="B1091" s="283" t="s">
        <v>866</v>
      </c>
      <c r="C1091" s="265"/>
      <c r="D1091" s="265"/>
      <c r="E1091" s="265">
        <f>SUM(E1092:E1093)</f>
        <v>0</v>
      </c>
      <c r="F1091" s="262"/>
      <c r="G1091" s="263"/>
    </row>
    <row r="1092" spans="1:7" ht="13.5">
      <c r="A1092" s="70">
        <v>2179902</v>
      </c>
      <c r="B1092" s="283" t="s">
        <v>867</v>
      </c>
      <c r="C1092" s="51"/>
      <c r="D1092" s="51"/>
      <c r="E1092" s="51"/>
      <c r="F1092" s="262"/>
      <c r="G1092" s="263"/>
    </row>
    <row r="1093" spans="1:7" ht="13.5">
      <c r="A1093" s="70">
        <v>2179999</v>
      </c>
      <c r="B1093" s="283" t="s">
        <v>868</v>
      </c>
      <c r="C1093" s="51"/>
      <c r="D1093" s="51"/>
      <c r="E1093" s="51"/>
      <c r="F1093" s="262"/>
      <c r="G1093" s="263"/>
    </row>
    <row r="1094" spans="1:7" ht="13.5">
      <c r="A1094" s="70">
        <v>219</v>
      </c>
      <c r="B1094" s="283" t="s">
        <v>869</v>
      </c>
      <c r="C1094" s="265"/>
      <c r="D1094" s="265"/>
      <c r="E1094" s="265">
        <f>SUM(E1095:E1103)</f>
        <v>0</v>
      </c>
      <c r="F1094" s="262"/>
      <c r="G1094" s="263"/>
    </row>
    <row r="1095" spans="1:7" ht="13.5">
      <c r="A1095" s="70">
        <v>21901</v>
      </c>
      <c r="B1095" s="283" t="s">
        <v>870</v>
      </c>
      <c r="C1095" s="51"/>
      <c r="D1095" s="51"/>
      <c r="E1095" s="51"/>
      <c r="F1095" s="262"/>
      <c r="G1095" s="263"/>
    </row>
    <row r="1096" spans="1:7" ht="13.5">
      <c r="A1096" s="70">
        <v>21902</v>
      </c>
      <c r="B1096" s="283" t="s">
        <v>871</v>
      </c>
      <c r="C1096" s="51"/>
      <c r="D1096" s="51"/>
      <c r="E1096" s="51"/>
      <c r="F1096" s="262"/>
      <c r="G1096" s="263"/>
    </row>
    <row r="1097" spans="1:7" ht="13.5">
      <c r="A1097" s="70">
        <v>21903</v>
      </c>
      <c r="B1097" s="283" t="s">
        <v>872</v>
      </c>
      <c r="C1097" s="51"/>
      <c r="D1097" s="51"/>
      <c r="E1097" s="51"/>
      <c r="F1097" s="262"/>
      <c r="G1097" s="263"/>
    </row>
    <row r="1098" spans="1:7" ht="13.5">
      <c r="A1098" s="70">
        <v>21904</v>
      </c>
      <c r="B1098" s="283" t="s">
        <v>873</v>
      </c>
      <c r="C1098" s="51"/>
      <c r="D1098" s="51"/>
      <c r="E1098" s="51"/>
      <c r="F1098" s="262"/>
      <c r="G1098" s="263"/>
    </row>
    <row r="1099" spans="1:7" ht="13.5">
      <c r="A1099" s="70">
        <v>21905</v>
      </c>
      <c r="B1099" s="283" t="s">
        <v>874</v>
      </c>
      <c r="C1099" s="51"/>
      <c r="D1099" s="51"/>
      <c r="E1099" s="51"/>
      <c r="F1099" s="262"/>
      <c r="G1099" s="263"/>
    </row>
    <row r="1100" spans="1:7" ht="13.5">
      <c r="A1100" s="70">
        <v>21906</v>
      </c>
      <c r="B1100" s="283" t="s">
        <v>650</v>
      </c>
      <c r="C1100" s="51"/>
      <c r="D1100" s="51"/>
      <c r="E1100" s="51"/>
      <c r="F1100" s="262"/>
      <c r="G1100" s="263"/>
    </row>
    <row r="1101" spans="1:7" ht="13.5">
      <c r="A1101" s="70">
        <v>21907</v>
      </c>
      <c r="B1101" s="283" t="s">
        <v>875</v>
      </c>
      <c r="C1101" s="51"/>
      <c r="D1101" s="51"/>
      <c r="E1101" s="51"/>
      <c r="F1101" s="262"/>
      <c r="G1101" s="263"/>
    </row>
    <row r="1102" spans="1:7" ht="13.5">
      <c r="A1102" s="70">
        <v>21908</v>
      </c>
      <c r="B1102" s="283" t="s">
        <v>876</v>
      </c>
      <c r="C1102" s="51"/>
      <c r="D1102" s="51"/>
      <c r="E1102" s="51"/>
      <c r="F1102" s="262"/>
      <c r="G1102" s="263"/>
    </row>
    <row r="1103" spans="1:7" ht="13.5">
      <c r="A1103" s="70">
        <v>21999</v>
      </c>
      <c r="B1103" s="283" t="s">
        <v>877</v>
      </c>
      <c r="C1103" s="51"/>
      <c r="D1103" s="51"/>
      <c r="E1103" s="51"/>
      <c r="F1103" s="262"/>
      <c r="G1103" s="263"/>
    </row>
    <row r="1104" spans="1:7" ht="13.5">
      <c r="A1104" s="70">
        <v>220</v>
      </c>
      <c r="B1104" s="283" t="s">
        <v>878</v>
      </c>
      <c r="C1104" s="51"/>
      <c r="D1104" s="51"/>
      <c r="E1104" s="51">
        <f>SUM(E1105,E1132,E1147)</f>
        <v>0</v>
      </c>
      <c r="F1104" s="262"/>
      <c r="G1104" s="263"/>
    </row>
    <row r="1105" spans="1:7" ht="13.5">
      <c r="A1105" s="70">
        <v>22001</v>
      </c>
      <c r="B1105" s="283" t="s">
        <v>879</v>
      </c>
      <c r="C1105" s="265"/>
      <c r="D1105" s="265"/>
      <c r="E1105" s="265">
        <f>SUM(E1106:E1131)</f>
        <v>0</v>
      </c>
      <c r="F1105" s="262"/>
      <c r="G1105" s="263"/>
    </row>
    <row r="1106" spans="1:7" ht="13.5">
      <c r="A1106" s="70">
        <v>2200101</v>
      </c>
      <c r="B1106" s="283" t="s">
        <v>44</v>
      </c>
      <c r="C1106" s="51"/>
      <c r="D1106" s="51"/>
      <c r="E1106" s="51"/>
      <c r="F1106" s="262"/>
      <c r="G1106" s="263"/>
    </row>
    <row r="1107" spans="1:7" ht="13.5">
      <c r="A1107" s="70">
        <v>2200102</v>
      </c>
      <c r="B1107" s="283" t="s">
        <v>45</v>
      </c>
      <c r="C1107" s="51"/>
      <c r="D1107" s="51"/>
      <c r="E1107" s="51"/>
      <c r="F1107" s="262"/>
      <c r="G1107" s="263"/>
    </row>
    <row r="1108" spans="1:7" ht="13.5">
      <c r="A1108" s="70">
        <v>2200103</v>
      </c>
      <c r="B1108" s="283" t="s">
        <v>46</v>
      </c>
      <c r="C1108" s="51"/>
      <c r="D1108" s="51"/>
      <c r="E1108" s="51"/>
      <c r="F1108" s="262"/>
      <c r="G1108" s="263"/>
    </row>
    <row r="1109" spans="1:7" ht="13.5">
      <c r="A1109" s="70">
        <v>2200104</v>
      </c>
      <c r="B1109" s="283" t="s">
        <v>880</v>
      </c>
      <c r="C1109" s="51"/>
      <c r="D1109" s="51"/>
      <c r="E1109" s="51"/>
      <c r="F1109" s="262"/>
      <c r="G1109" s="263"/>
    </row>
    <row r="1110" spans="1:7" ht="13.5">
      <c r="A1110" s="70">
        <v>2200106</v>
      </c>
      <c r="B1110" s="283" t="s">
        <v>881</v>
      </c>
      <c r="C1110" s="51"/>
      <c r="D1110" s="51"/>
      <c r="E1110" s="51"/>
      <c r="F1110" s="262"/>
      <c r="G1110" s="263"/>
    </row>
    <row r="1111" spans="1:7" ht="13.5">
      <c r="A1111" s="70">
        <v>2200107</v>
      </c>
      <c r="B1111" s="283" t="s">
        <v>882</v>
      </c>
      <c r="C1111" s="51"/>
      <c r="D1111" s="51"/>
      <c r="E1111" s="51"/>
      <c r="F1111" s="262"/>
      <c r="G1111" s="263"/>
    </row>
    <row r="1112" spans="1:7" ht="13.5">
      <c r="A1112" s="70">
        <v>2200108</v>
      </c>
      <c r="B1112" s="283" t="s">
        <v>883</v>
      </c>
      <c r="C1112" s="51"/>
      <c r="D1112" s="51"/>
      <c r="E1112" s="51"/>
      <c r="F1112" s="262"/>
      <c r="G1112" s="263"/>
    </row>
    <row r="1113" spans="1:7" ht="13.5">
      <c r="A1113" s="70">
        <v>2200109</v>
      </c>
      <c r="B1113" s="283" t="s">
        <v>884</v>
      </c>
      <c r="C1113" s="51"/>
      <c r="D1113" s="51"/>
      <c r="E1113" s="51"/>
      <c r="F1113" s="262"/>
      <c r="G1113" s="263"/>
    </row>
    <row r="1114" spans="1:7" ht="13.5">
      <c r="A1114" s="70">
        <v>2200112</v>
      </c>
      <c r="B1114" s="283" t="s">
        <v>885</v>
      </c>
      <c r="C1114" s="51"/>
      <c r="D1114" s="51"/>
      <c r="E1114" s="51"/>
      <c r="F1114" s="262"/>
      <c r="G1114" s="263"/>
    </row>
    <row r="1115" spans="1:7" ht="13.5">
      <c r="A1115" s="70">
        <v>2200113</v>
      </c>
      <c r="B1115" s="283" t="s">
        <v>886</v>
      </c>
      <c r="C1115" s="51"/>
      <c r="D1115" s="51"/>
      <c r="E1115" s="51"/>
      <c r="F1115" s="262"/>
      <c r="G1115" s="263"/>
    </row>
    <row r="1116" spans="1:7" ht="13.5">
      <c r="A1116" s="70">
        <v>2200114</v>
      </c>
      <c r="B1116" s="283" t="s">
        <v>887</v>
      </c>
      <c r="C1116" s="51"/>
      <c r="D1116" s="51"/>
      <c r="E1116" s="51"/>
      <c r="F1116" s="262"/>
      <c r="G1116" s="263"/>
    </row>
    <row r="1117" spans="1:7" ht="13.5">
      <c r="A1117" s="70">
        <v>2200115</v>
      </c>
      <c r="B1117" s="283" t="s">
        <v>888</v>
      </c>
      <c r="C1117" s="51"/>
      <c r="D1117" s="51"/>
      <c r="E1117" s="51"/>
      <c r="F1117" s="262"/>
      <c r="G1117" s="263"/>
    </row>
    <row r="1118" spans="1:7" ht="13.5">
      <c r="A1118" s="70">
        <v>2200116</v>
      </c>
      <c r="B1118" s="283" t="s">
        <v>889</v>
      </c>
      <c r="C1118" s="51"/>
      <c r="D1118" s="51"/>
      <c r="E1118" s="51"/>
      <c r="F1118" s="262"/>
      <c r="G1118" s="263"/>
    </row>
    <row r="1119" spans="1:7" ht="13.5">
      <c r="A1119" s="70">
        <v>2200119</v>
      </c>
      <c r="B1119" s="283" t="s">
        <v>890</v>
      </c>
      <c r="C1119" s="51"/>
      <c r="D1119" s="51"/>
      <c r="E1119" s="51"/>
      <c r="F1119" s="262"/>
      <c r="G1119" s="263"/>
    </row>
    <row r="1120" spans="1:7" ht="13.5">
      <c r="A1120" s="70">
        <v>2200120</v>
      </c>
      <c r="B1120" s="283" t="s">
        <v>891</v>
      </c>
      <c r="C1120" s="51"/>
      <c r="D1120" s="51"/>
      <c r="E1120" s="51"/>
      <c r="F1120" s="262"/>
      <c r="G1120" s="263"/>
    </row>
    <row r="1121" spans="1:7" ht="13.5">
      <c r="A1121" s="70">
        <v>2200121</v>
      </c>
      <c r="B1121" s="283" t="s">
        <v>892</v>
      </c>
      <c r="C1121" s="51"/>
      <c r="D1121" s="51"/>
      <c r="E1121" s="51"/>
      <c r="F1121" s="262"/>
      <c r="G1121" s="263"/>
    </row>
    <row r="1122" spans="1:7" ht="13.5">
      <c r="A1122" s="70">
        <v>2200122</v>
      </c>
      <c r="B1122" s="283" t="s">
        <v>893</v>
      </c>
      <c r="C1122" s="51"/>
      <c r="D1122" s="51"/>
      <c r="E1122" s="51"/>
      <c r="F1122" s="262"/>
      <c r="G1122" s="263"/>
    </row>
    <row r="1123" spans="1:7" ht="13.5">
      <c r="A1123" s="70">
        <v>2200123</v>
      </c>
      <c r="B1123" s="283" t="s">
        <v>894</v>
      </c>
      <c r="C1123" s="51"/>
      <c r="D1123" s="51"/>
      <c r="E1123" s="51"/>
      <c r="F1123" s="262"/>
      <c r="G1123" s="263"/>
    </row>
    <row r="1124" spans="1:7" ht="13.5">
      <c r="A1124" s="70">
        <v>2200124</v>
      </c>
      <c r="B1124" s="283" t="s">
        <v>895</v>
      </c>
      <c r="C1124" s="51"/>
      <c r="D1124" s="51"/>
      <c r="E1124" s="51"/>
      <c r="F1124" s="262"/>
      <c r="G1124" s="263"/>
    </row>
    <row r="1125" spans="1:7" ht="13.5">
      <c r="A1125" s="70">
        <v>2200125</v>
      </c>
      <c r="B1125" s="283" t="s">
        <v>896</v>
      </c>
      <c r="C1125" s="51"/>
      <c r="D1125" s="51"/>
      <c r="E1125" s="51"/>
      <c r="F1125" s="262"/>
      <c r="G1125" s="263"/>
    </row>
    <row r="1126" spans="1:7" ht="13.5">
      <c r="A1126" s="70">
        <v>2200126</v>
      </c>
      <c r="B1126" s="283" t="s">
        <v>897</v>
      </c>
      <c r="C1126" s="51"/>
      <c r="D1126" s="51"/>
      <c r="E1126" s="51"/>
      <c r="F1126" s="262"/>
      <c r="G1126" s="263"/>
    </row>
    <row r="1127" spans="1:7" ht="13.5">
      <c r="A1127" s="70">
        <v>2200127</v>
      </c>
      <c r="B1127" s="283" t="s">
        <v>898</v>
      </c>
      <c r="C1127" s="51"/>
      <c r="D1127" s="51"/>
      <c r="E1127" s="51"/>
      <c r="F1127" s="262"/>
      <c r="G1127" s="263"/>
    </row>
    <row r="1128" spans="1:7" ht="13.5">
      <c r="A1128" s="70">
        <v>2200128</v>
      </c>
      <c r="B1128" s="283" t="s">
        <v>899</v>
      </c>
      <c r="C1128" s="51"/>
      <c r="D1128" s="51"/>
      <c r="E1128" s="51"/>
      <c r="F1128" s="262"/>
      <c r="G1128" s="263"/>
    </row>
    <row r="1129" spans="1:7" ht="13.5">
      <c r="A1129" s="70">
        <v>2200129</v>
      </c>
      <c r="B1129" s="283" t="s">
        <v>900</v>
      </c>
      <c r="C1129" s="51"/>
      <c r="D1129" s="51"/>
      <c r="E1129" s="51"/>
      <c r="F1129" s="262"/>
      <c r="G1129" s="263"/>
    </row>
    <row r="1130" spans="1:7" ht="13.5">
      <c r="A1130" s="70">
        <v>2200150</v>
      </c>
      <c r="B1130" s="283" t="s">
        <v>53</v>
      </c>
      <c r="C1130" s="51"/>
      <c r="D1130" s="51"/>
      <c r="E1130" s="51"/>
      <c r="F1130" s="262"/>
      <c r="G1130" s="263"/>
    </row>
    <row r="1131" spans="1:7" ht="13.5">
      <c r="A1131" s="70">
        <v>2200199</v>
      </c>
      <c r="B1131" s="283" t="s">
        <v>901</v>
      </c>
      <c r="C1131" s="51"/>
      <c r="D1131" s="51"/>
      <c r="E1131" s="51"/>
      <c r="F1131" s="262"/>
      <c r="G1131" s="263"/>
    </row>
    <row r="1132" spans="1:7" ht="13.5">
      <c r="A1132" s="70">
        <v>22005</v>
      </c>
      <c r="B1132" s="283" t="s">
        <v>902</v>
      </c>
      <c r="C1132" s="265"/>
      <c r="D1132" s="265"/>
      <c r="E1132" s="265">
        <f>SUM(E1133:E1146)</f>
        <v>0</v>
      </c>
      <c r="F1132" s="262"/>
      <c r="G1132" s="263"/>
    </row>
    <row r="1133" spans="1:7" ht="13.5">
      <c r="A1133" s="70">
        <v>2200501</v>
      </c>
      <c r="B1133" s="283" t="s">
        <v>44</v>
      </c>
      <c r="C1133" s="51"/>
      <c r="D1133" s="51"/>
      <c r="E1133" s="51"/>
      <c r="F1133" s="262"/>
      <c r="G1133" s="263"/>
    </row>
    <row r="1134" spans="1:7" ht="13.5">
      <c r="A1134" s="70">
        <v>2200502</v>
      </c>
      <c r="B1134" s="283" t="s">
        <v>45</v>
      </c>
      <c r="C1134" s="51"/>
      <c r="D1134" s="51"/>
      <c r="E1134" s="51"/>
      <c r="F1134" s="262"/>
      <c r="G1134" s="263"/>
    </row>
    <row r="1135" spans="1:7" ht="13.5">
      <c r="A1135" s="70">
        <v>2200503</v>
      </c>
      <c r="B1135" s="283" t="s">
        <v>46</v>
      </c>
      <c r="C1135" s="51"/>
      <c r="D1135" s="51"/>
      <c r="E1135" s="51"/>
      <c r="F1135" s="262"/>
      <c r="G1135" s="263"/>
    </row>
    <row r="1136" spans="1:7" ht="13.5">
      <c r="A1136" s="70">
        <v>2200504</v>
      </c>
      <c r="B1136" s="283" t="s">
        <v>903</v>
      </c>
      <c r="C1136" s="51"/>
      <c r="D1136" s="51"/>
      <c r="E1136" s="51"/>
      <c r="F1136" s="262"/>
      <c r="G1136" s="263"/>
    </row>
    <row r="1137" spans="1:7" ht="13.5">
      <c r="A1137" s="70">
        <v>2200506</v>
      </c>
      <c r="B1137" s="283" t="s">
        <v>904</v>
      </c>
      <c r="C1137" s="51"/>
      <c r="D1137" s="51"/>
      <c r="E1137" s="51"/>
      <c r="F1137" s="262"/>
      <c r="G1137" s="263"/>
    </row>
    <row r="1138" spans="1:7" ht="13.5">
      <c r="A1138" s="70">
        <v>2200507</v>
      </c>
      <c r="B1138" s="283" t="s">
        <v>905</v>
      </c>
      <c r="C1138" s="51"/>
      <c r="D1138" s="51"/>
      <c r="E1138" s="51"/>
      <c r="F1138" s="262"/>
      <c r="G1138" s="263"/>
    </row>
    <row r="1139" spans="1:7" ht="13.5">
      <c r="A1139" s="70">
        <v>2200508</v>
      </c>
      <c r="B1139" s="283" t="s">
        <v>906</v>
      </c>
      <c r="C1139" s="51"/>
      <c r="D1139" s="51"/>
      <c r="E1139" s="51"/>
      <c r="F1139" s="262"/>
      <c r="G1139" s="263"/>
    </row>
    <row r="1140" spans="1:7" ht="13.5">
      <c r="A1140" s="70">
        <v>2200509</v>
      </c>
      <c r="B1140" s="283" t="s">
        <v>907</v>
      </c>
      <c r="C1140" s="51"/>
      <c r="D1140" s="51"/>
      <c r="E1140" s="51"/>
      <c r="F1140" s="262"/>
      <c r="G1140" s="263"/>
    </row>
    <row r="1141" spans="1:7" ht="13.5">
      <c r="A1141" s="70">
        <v>2200510</v>
      </c>
      <c r="B1141" s="283" t="s">
        <v>908</v>
      </c>
      <c r="C1141" s="51"/>
      <c r="D1141" s="51"/>
      <c r="E1141" s="51"/>
      <c r="F1141" s="262"/>
      <c r="G1141" s="263"/>
    </row>
    <row r="1142" spans="1:7" ht="13.5">
      <c r="A1142" s="70">
        <v>2200511</v>
      </c>
      <c r="B1142" s="283" t="s">
        <v>909</v>
      </c>
      <c r="C1142" s="51"/>
      <c r="D1142" s="51"/>
      <c r="E1142" s="51"/>
      <c r="F1142" s="262"/>
      <c r="G1142" s="263"/>
    </row>
    <row r="1143" spans="1:7" ht="13.5">
      <c r="A1143" s="70">
        <v>2200512</v>
      </c>
      <c r="B1143" s="283" t="s">
        <v>910</v>
      </c>
      <c r="C1143" s="51"/>
      <c r="D1143" s="51"/>
      <c r="E1143" s="51"/>
      <c r="F1143" s="262"/>
      <c r="G1143" s="263"/>
    </row>
    <row r="1144" spans="1:7" ht="13.5">
      <c r="A1144" s="70">
        <v>2200513</v>
      </c>
      <c r="B1144" s="283" t="s">
        <v>911</v>
      </c>
      <c r="C1144" s="51"/>
      <c r="D1144" s="51"/>
      <c r="E1144" s="51"/>
      <c r="F1144" s="262"/>
      <c r="G1144" s="263"/>
    </row>
    <row r="1145" spans="1:7" ht="13.5">
      <c r="A1145" s="70">
        <v>2200514</v>
      </c>
      <c r="B1145" s="283" t="s">
        <v>912</v>
      </c>
      <c r="C1145" s="51"/>
      <c r="D1145" s="51"/>
      <c r="E1145" s="51"/>
      <c r="F1145" s="262"/>
      <c r="G1145" s="263"/>
    </row>
    <row r="1146" spans="1:7" ht="13.5">
      <c r="A1146" s="70">
        <v>2200599</v>
      </c>
      <c r="B1146" s="283" t="s">
        <v>913</v>
      </c>
      <c r="C1146" s="51"/>
      <c r="D1146" s="51"/>
      <c r="E1146" s="51"/>
      <c r="F1146" s="262"/>
      <c r="G1146" s="263"/>
    </row>
    <row r="1147" spans="1:7" ht="13.5">
      <c r="A1147" s="70">
        <v>22099</v>
      </c>
      <c r="B1147" s="283" t="s">
        <v>914</v>
      </c>
      <c r="C1147" s="265"/>
      <c r="D1147" s="265"/>
      <c r="E1147" s="265">
        <f>SUM(E1148)</f>
        <v>0</v>
      </c>
      <c r="F1147" s="262"/>
      <c r="G1147" s="263"/>
    </row>
    <row r="1148" spans="1:7" ht="13.5">
      <c r="A1148" s="70">
        <v>2209999</v>
      </c>
      <c r="B1148" s="283" t="s">
        <v>915</v>
      </c>
      <c r="C1148" s="51"/>
      <c r="D1148" s="51"/>
      <c r="E1148" s="51"/>
      <c r="F1148" s="262"/>
      <c r="G1148" s="263"/>
    </row>
    <row r="1149" spans="1:7" ht="13.5">
      <c r="A1149" s="70">
        <v>221</v>
      </c>
      <c r="B1149" s="283" t="s">
        <v>916</v>
      </c>
      <c r="C1149" s="51">
        <v>1318</v>
      </c>
      <c r="D1149" s="51">
        <v>1640</v>
      </c>
      <c r="E1149" s="51">
        <f>SUM(E1150,E1162,E1166)</f>
        <v>2063</v>
      </c>
      <c r="F1149" s="262"/>
      <c r="G1149" s="263"/>
    </row>
    <row r="1150" spans="1:7" ht="13.5">
      <c r="A1150" s="70">
        <v>22101</v>
      </c>
      <c r="B1150" s="283" t="s">
        <v>917</v>
      </c>
      <c r="C1150" s="265"/>
      <c r="D1150" s="279">
        <f>SUM(D1151:D1160)</f>
        <v>36</v>
      </c>
      <c r="E1150" s="265">
        <f>SUM(E1151:E1161)</f>
        <v>0</v>
      </c>
      <c r="F1150" s="262"/>
      <c r="G1150" s="263"/>
    </row>
    <row r="1151" spans="1:7" ht="13.5">
      <c r="A1151" s="70">
        <v>2210101</v>
      </c>
      <c r="B1151" s="283" t="s">
        <v>918</v>
      </c>
      <c r="C1151" s="51"/>
      <c r="D1151" s="267">
        <v>0</v>
      </c>
      <c r="E1151" s="51"/>
      <c r="F1151" s="262"/>
      <c r="G1151" s="263"/>
    </row>
    <row r="1152" spans="1:7" ht="13.5">
      <c r="A1152" s="70">
        <v>2210102</v>
      </c>
      <c r="B1152" s="283" t="s">
        <v>919</v>
      </c>
      <c r="C1152" s="51"/>
      <c r="D1152" s="267">
        <v>0</v>
      </c>
      <c r="E1152" s="51"/>
      <c r="F1152" s="262"/>
      <c r="G1152" s="263"/>
    </row>
    <row r="1153" spans="1:7" ht="13.5">
      <c r="A1153" s="70">
        <v>2210103</v>
      </c>
      <c r="B1153" s="283" t="s">
        <v>920</v>
      </c>
      <c r="C1153" s="51"/>
      <c r="D1153" s="267">
        <v>0</v>
      </c>
      <c r="E1153" s="51"/>
      <c r="F1153" s="262"/>
      <c r="G1153" s="263"/>
    </row>
    <row r="1154" spans="1:7" ht="13.5">
      <c r="A1154" s="70">
        <v>2210104</v>
      </c>
      <c r="B1154" s="283" t="s">
        <v>921</v>
      </c>
      <c r="C1154" s="51"/>
      <c r="D1154" s="267">
        <v>0</v>
      </c>
      <c r="E1154" s="51"/>
      <c r="F1154" s="262"/>
      <c r="G1154" s="263"/>
    </row>
    <row r="1155" spans="1:7" ht="13.5">
      <c r="A1155" s="70">
        <v>2210105</v>
      </c>
      <c r="B1155" s="283" t="s">
        <v>922</v>
      </c>
      <c r="C1155" s="51"/>
      <c r="D1155" s="267">
        <v>36</v>
      </c>
      <c r="E1155" s="51"/>
      <c r="F1155" s="262"/>
      <c r="G1155" s="263"/>
    </row>
    <row r="1156" spans="1:7" ht="13.5">
      <c r="A1156" s="70">
        <v>2210106</v>
      </c>
      <c r="B1156" s="283" t="s">
        <v>923</v>
      </c>
      <c r="C1156" s="51"/>
      <c r="D1156" s="267">
        <v>0</v>
      </c>
      <c r="E1156" s="51"/>
      <c r="F1156" s="262"/>
      <c r="G1156" s="263"/>
    </row>
    <row r="1157" spans="1:7" ht="13.5">
      <c r="A1157" s="70">
        <v>2210107</v>
      </c>
      <c r="B1157" s="283" t="s">
        <v>924</v>
      </c>
      <c r="C1157" s="51"/>
      <c r="D1157" s="267">
        <v>0</v>
      </c>
      <c r="E1157" s="51"/>
      <c r="F1157" s="262"/>
      <c r="G1157" s="263"/>
    </row>
    <row r="1158" spans="1:7" ht="13.5">
      <c r="A1158" s="70">
        <v>2210108</v>
      </c>
      <c r="B1158" s="283" t="s">
        <v>925</v>
      </c>
      <c r="C1158" s="51"/>
      <c r="D1158" s="51"/>
      <c r="E1158" s="51"/>
      <c r="F1158" s="262"/>
      <c r="G1158" s="263"/>
    </row>
    <row r="1159" spans="1:7" ht="13.5">
      <c r="A1159" s="70">
        <v>2210109</v>
      </c>
      <c r="B1159" s="283" t="s">
        <v>926</v>
      </c>
      <c r="C1159" s="51"/>
      <c r="D1159" s="51"/>
      <c r="E1159" s="51"/>
      <c r="F1159" s="262"/>
      <c r="G1159" s="263"/>
    </row>
    <row r="1160" spans="1:7" ht="13.5">
      <c r="A1160" s="70">
        <v>2210110</v>
      </c>
      <c r="B1160" s="283" t="s">
        <v>927</v>
      </c>
      <c r="C1160" s="51"/>
      <c r="D1160" s="51"/>
      <c r="E1160" s="51"/>
      <c r="F1160" s="262"/>
      <c r="G1160" s="263"/>
    </row>
    <row r="1161" spans="1:7" ht="13.5">
      <c r="A1161" s="70">
        <v>2210199</v>
      </c>
      <c r="B1161" s="283" t="s">
        <v>928</v>
      </c>
      <c r="C1161" s="51"/>
      <c r="D1161" s="51"/>
      <c r="E1161" s="51"/>
      <c r="F1161" s="262"/>
      <c r="G1161" s="263"/>
    </row>
    <row r="1162" spans="1:7" ht="13.5">
      <c r="A1162" s="70">
        <v>22102</v>
      </c>
      <c r="B1162" s="283" t="s">
        <v>929</v>
      </c>
      <c r="C1162" s="266">
        <f>SUM(C1163:C1165)</f>
        <v>1318</v>
      </c>
      <c r="D1162" s="279">
        <f>SUM(D1163:D1165)</f>
        <v>1604</v>
      </c>
      <c r="E1162" s="265">
        <f>SUM(E1163:E1165)</f>
        <v>2063</v>
      </c>
      <c r="F1162" s="262"/>
      <c r="G1162" s="263"/>
    </row>
    <row r="1163" spans="1:7" ht="13.5">
      <c r="A1163" s="70">
        <v>2210201</v>
      </c>
      <c r="B1163" s="283" t="s">
        <v>930</v>
      </c>
      <c r="C1163" s="266">
        <v>1318</v>
      </c>
      <c r="D1163" s="267">
        <v>1604</v>
      </c>
      <c r="E1163" s="46">
        <v>2063</v>
      </c>
      <c r="F1163" s="262"/>
      <c r="G1163" s="263"/>
    </row>
    <row r="1164" spans="1:7" ht="13.5">
      <c r="A1164" s="70">
        <v>2210202</v>
      </c>
      <c r="B1164" s="283" t="s">
        <v>931</v>
      </c>
      <c r="C1164" s="51"/>
      <c r="D1164" s="51"/>
      <c r="E1164" s="51"/>
      <c r="F1164" s="262"/>
      <c r="G1164" s="263"/>
    </row>
    <row r="1165" spans="1:7" ht="13.5">
      <c r="A1165" s="70">
        <v>2210203</v>
      </c>
      <c r="B1165" s="283" t="s">
        <v>932</v>
      </c>
      <c r="C1165" s="51"/>
      <c r="D1165" s="51"/>
      <c r="E1165" s="51"/>
      <c r="F1165" s="262"/>
      <c r="G1165" s="263"/>
    </row>
    <row r="1166" spans="1:7" ht="13.5">
      <c r="A1166" s="70">
        <v>22103</v>
      </c>
      <c r="B1166" s="283" t="s">
        <v>933</v>
      </c>
      <c r="C1166" s="265"/>
      <c r="D1166" s="265"/>
      <c r="E1166" s="265">
        <f>SUM(E1167:E1169)</f>
        <v>0</v>
      </c>
      <c r="F1166" s="262"/>
      <c r="G1166" s="263"/>
    </row>
    <row r="1167" spans="1:7" ht="13.5">
      <c r="A1167" s="70">
        <v>2210301</v>
      </c>
      <c r="B1167" s="283" t="s">
        <v>934</v>
      </c>
      <c r="C1167" s="51"/>
      <c r="D1167" s="51"/>
      <c r="E1167" s="51"/>
      <c r="F1167" s="262"/>
      <c r="G1167" s="263"/>
    </row>
    <row r="1168" spans="1:7" ht="13.5">
      <c r="A1168" s="70">
        <v>2210302</v>
      </c>
      <c r="B1168" s="283" t="s">
        <v>935</v>
      </c>
      <c r="C1168" s="51"/>
      <c r="D1168" s="51"/>
      <c r="E1168" s="51"/>
      <c r="F1168" s="262"/>
      <c r="G1168" s="263"/>
    </row>
    <row r="1169" spans="1:7" ht="13.5">
      <c r="A1169" s="70">
        <v>2210399</v>
      </c>
      <c r="B1169" s="283" t="s">
        <v>936</v>
      </c>
      <c r="C1169" s="51"/>
      <c r="D1169" s="51"/>
      <c r="E1169" s="51"/>
      <c r="F1169" s="262"/>
      <c r="G1169" s="263"/>
    </row>
    <row r="1170" spans="1:7" ht="13.5">
      <c r="A1170" s="70">
        <v>222</v>
      </c>
      <c r="B1170" s="283" t="s">
        <v>937</v>
      </c>
      <c r="C1170" s="51"/>
      <c r="D1170" s="51"/>
      <c r="E1170" s="51">
        <f>SUM(E1171,E1189,E1195,E1201)</f>
        <v>19</v>
      </c>
      <c r="F1170" s="262"/>
      <c r="G1170" s="263"/>
    </row>
    <row r="1171" spans="1:7" ht="13.5">
      <c r="A1171" s="70">
        <v>22201</v>
      </c>
      <c r="B1171" s="283" t="s">
        <v>938</v>
      </c>
      <c r="C1171" s="265"/>
      <c r="D1171" s="265"/>
      <c r="E1171" s="265">
        <f>SUM(E1172:E1188)</f>
        <v>19</v>
      </c>
      <c r="F1171" s="262"/>
      <c r="G1171" s="263"/>
    </row>
    <row r="1172" spans="1:7" ht="13.5">
      <c r="A1172" s="70">
        <v>2220101</v>
      </c>
      <c r="B1172" s="283" t="s">
        <v>44</v>
      </c>
      <c r="C1172" s="51"/>
      <c r="D1172" s="51"/>
      <c r="E1172" s="51"/>
      <c r="F1172" s="262"/>
      <c r="G1172" s="263"/>
    </row>
    <row r="1173" spans="1:7" ht="13.5">
      <c r="A1173" s="70">
        <v>2220102</v>
      </c>
      <c r="B1173" s="283" t="s">
        <v>45</v>
      </c>
      <c r="C1173" s="51"/>
      <c r="D1173" s="51"/>
      <c r="E1173" s="51"/>
      <c r="F1173" s="262"/>
      <c r="G1173" s="263"/>
    </row>
    <row r="1174" spans="1:7" ht="13.5">
      <c r="A1174" s="70">
        <v>2220103</v>
      </c>
      <c r="B1174" s="283" t="s">
        <v>46</v>
      </c>
      <c r="C1174" s="51"/>
      <c r="D1174" s="51"/>
      <c r="E1174" s="51"/>
      <c r="F1174" s="262"/>
      <c r="G1174" s="263"/>
    </row>
    <row r="1175" spans="1:7" ht="13.5">
      <c r="A1175" s="70">
        <v>2220104</v>
      </c>
      <c r="B1175" s="285" t="s">
        <v>939</v>
      </c>
      <c r="C1175" s="51"/>
      <c r="D1175" s="51"/>
      <c r="E1175" s="51"/>
      <c r="F1175" s="262"/>
      <c r="G1175" s="263"/>
    </row>
    <row r="1176" spans="1:7" ht="13.5">
      <c r="A1176" s="70">
        <v>2220105</v>
      </c>
      <c r="B1176" s="283" t="s">
        <v>940</v>
      </c>
      <c r="C1176" s="51"/>
      <c r="D1176" s="51"/>
      <c r="E1176" s="51"/>
      <c r="F1176" s="262"/>
      <c r="G1176" s="263"/>
    </row>
    <row r="1177" spans="1:7" ht="13.5">
      <c r="A1177" s="70">
        <v>2220106</v>
      </c>
      <c r="B1177" s="283" t="s">
        <v>941</v>
      </c>
      <c r="C1177" s="51"/>
      <c r="D1177" s="51"/>
      <c r="E1177" s="51"/>
      <c r="F1177" s="262"/>
      <c r="G1177" s="263"/>
    </row>
    <row r="1178" spans="1:7" ht="13.5">
      <c r="A1178" s="70">
        <v>2220107</v>
      </c>
      <c r="B1178" s="283" t="s">
        <v>942</v>
      </c>
      <c r="C1178" s="51"/>
      <c r="D1178" s="51"/>
      <c r="E1178" s="51"/>
      <c r="F1178" s="262"/>
      <c r="G1178" s="263"/>
    </row>
    <row r="1179" spans="1:7" ht="13.5">
      <c r="A1179" s="70">
        <v>2220112</v>
      </c>
      <c r="B1179" s="283" t="s">
        <v>943</v>
      </c>
      <c r="C1179" s="51"/>
      <c r="D1179" s="51"/>
      <c r="E1179" s="51"/>
      <c r="F1179" s="262"/>
      <c r="G1179" s="263"/>
    </row>
    <row r="1180" spans="1:7" ht="13.5">
      <c r="A1180" s="70">
        <v>2220113</v>
      </c>
      <c r="B1180" s="283" t="s">
        <v>944</v>
      </c>
      <c r="C1180" s="51"/>
      <c r="D1180" s="51"/>
      <c r="E1180" s="51"/>
      <c r="F1180" s="262"/>
      <c r="G1180" s="263"/>
    </row>
    <row r="1181" spans="1:7" ht="13.5">
      <c r="A1181" s="70">
        <v>2220114</v>
      </c>
      <c r="B1181" s="283" t="s">
        <v>945</v>
      </c>
      <c r="C1181" s="51"/>
      <c r="D1181" s="51"/>
      <c r="E1181" s="51"/>
      <c r="F1181" s="262"/>
      <c r="G1181" s="263"/>
    </row>
    <row r="1182" spans="1:7" ht="13.5">
      <c r="A1182" s="70">
        <v>2220115</v>
      </c>
      <c r="B1182" s="283" t="s">
        <v>946</v>
      </c>
      <c r="C1182" s="51"/>
      <c r="D1182" s="51"/>
      <c r="E1182" s="51"/>
      <c r="F1182" s="262"/>
      <c r="G1182" s="263"/>
    </row>
    <row r="1183" spans="1:7" ht="13.5">
      <c r="A1183" s="70">
        <v>2220118</v>
      </c>
      <c r="B1183" s="283" t="s">
        <v>947</v>
      </c>
      <c r="C1183" s="51"/>
      <c r="D1183" s="51"/>
      <c r="E1183" s="51"/>
      <c r="F1183" s="262"/>
      <c r="G1183" s="263"/>
    </row>
    <row r="1184" spans="1:7" ht="13.5">
      <c r="A1184" s="70">
        <v>2220119</v>
      </c>
      <c r="B1184" s="283" t="s">
        <v>948</v>
      </c>
      <c r="C1184" s="51"/>
      <c r="D1184" s="51"/>
      <c r="E1184" s="51"/>
      <c r="F1184" s="262"/>
      <c r="G1184" s="263"/>
    </row>
    <row r="1185" spans="1:7" ht="13.5">
      <c r="A1185" s="70">
        <v>2220120</v>
      </c>
      <c r="B1185" s="283" t="s">
        <v>949</v>
      </c>
      <c r="C1185" s="51"/>
      <c r="D1185" s="51"/>
      <c r="E1185" s="51"/>
      <c r="F1185" s="262"/>
      <c r="G1185" s="263"/>
    </row>
    <row r="1186" spans="1:7" ht="13.5">
      <c r="A1186" s="70">
        <v>2220121</v>
      </c>
      <c r="B1186" s="283" t="s">
        <v>950</v>
      </c>
      <c r="C1186" s="51"/>
      <c r="D1186" s="51"/>
      <c r="E1186" s="51"/>
      <c r="F1186" s="262"/>
      <c r="G1186" s="263"/>
    </row>
    <row r="1187" spans="1:7" ht="13.5">
      <c r="A1187" s="70">
        <v>2220150</v>
      </c>
      <c r="B1187" s="283" t="s">
        <v>53</v>
      </c>
      <c r="C1187" s="51"/>
      <c r="D1187" s="51"/>
      <c r="E1187" s="51"/>
      <c r="F1187" s="262"/>
      <c r="G1187" s="263"/>
    </row>
    <row r="1188" spans="1:7" ht="13.5">
      <c r="A1188" s="70">
        <v>2220199</v>
      </c>
      <c r="B1188" s="283" t="s">
        <v>951</v>
      </c>
      <c r="C1188" s="51"/>
      <c r="D1188" s="51"/>
      <c r="E1188" s="51">
        <v>19</v>
      </c>
      <c r="F1188" s="262"/>
      <c r="G1188" s="263"/>
    </row>
    <row r="1189" spans="1:7" ht="13.5">
      <c r="A1189" s="70">
        <v>22203</v>
      </c>
      <c r="B1189" s="283" t="s">
        <v>952</v>
      </c>
      <c r="C1189" s="265"/>
      <c r="D1189" s="265"/>
      <c r="E1189" s="265">
        <f>SUM(E1190:E1194)</f>
        <v>0</v>
      </c>
      <c r="F1189" s="262"/>
      <c r="G1189" s="263"/>
    </row>
    <row r="1190" spans="1:7" ht="13.5">
      <c r="A1190" s="70">
        <v>2220301</v>
      </c>
      <c r="B1190" s="283" t="s">
        <v>953</v>
      </c>
      <c r="C1190" s="51"/>
      <c r="D1190" s="51"/>
      <c r="E1190" s="51"/>
      <c r="F1190" s="262"/>
      <c r="G1190" s="263"/>
    </row>
    <row r="1191" spans="1:7" ht="13.5">
      <c r="A1191" s="70">
        <v>2220303</v>
      </c>
      <c r="B1191" s="283" t="s">
        <v>954</v>
      </c>
      <c r="C1191" s="51"/>
      <c r="D1191" s="51"/>
      <c r="E1191" s="51"/>
      <c r="F1191" s="262"/>
      <c r="G1191" s="263"/>
    </row>
    <row r="1192" spans="1:7" ht="13.5">
      <c r="A1192" s="70">
        <v>2220304</v>
      </c>
      <c r="B1192" s="283" t="s">
        <v>955</v>
      </c>
      <c r="C1192" s="51"/>
      <c r="D1192" s="51"/>
      <c r="E1192" s="51"/>
      <c r="F1192" s="262"/>
      <c r="G1192" s="263"/>
    </row>
    <row r="1193" spans="1:7" ht="13.5">
      <c r="A1193" s="70">
        <v>2220305</v>
      </c>
      <c r="B1193" s="283" t="s">
        <v>956</v>
      </c>
      <c r="C1193" s="51"/>
      <c r="D1193" s="51"/>
      <c r="E1193" s="51"/>
      <c r="F1193" s="262"/>
      <c r="G1193" s="263"/>
    </row>
    <row r="1194" spans="1:7" ht="13.5">
      <c r="A1194" s="70">
        <v>2220399</v>
      </c>
      <c r="B1194" s="283" t="s">
        <v>957</v>
      </c>
      <c r="C1194" s="51"/>
      <c r="D1194" s="51"/>
      <c r="E1194" s="51"/>
      <c r="F1194" s="262"/>
      <c r="G1194" s="263"/>
    </row>
    <row r="1195" spans="1:7" ht="13.5">
      <c r="A1195" s="70">
        <v>22204</v>
      </c>
      <c r="B1195" s="283" t="s">
        <v>958</v>
      </c>
      <c r="C1195" s="265"/>
      <c r="D1195" s="265"/>
      <c r="E1195" s="265">
        <f>SUM(E1196:E1200)</f>
        <v>0</v>
      </c>
      <c r="F1195" s="262"/>
      <c r="G1195" s="263"/>
    </row>
    <row r="1196" spans="1:7" ht="13.5">
      <c r="A1196" s="70">
        <v>2220401</v>
      </c>
      <c r="B1196" s="283" t="s">
        <v>959</v>
      </c>
      <c r="C1196" s="51"/>
      <c r="D1196" s="51"/>
      <c r="E1196" s="51"/>
      <c r="F1196" s="262"/>
      <c r="G1196" s="263"/>
    </row>
    <row r="1197" spans="1:7" ht="13.5">
      <c r="A1197" s="70">
        <v>2220402</v>
      </c>
      <c r="B1197" s="283" t="s">
        <v>960</v>
      </c>
      <c r="C1197" s="51"/>
      <c r="D1197" s="51"/>
      <c r="E1197" s="51"/>
      <c r="F1197" s="262"/>
      <c r="G1197" s="263"/>
    </row>
    <row r="1198" spans="1:7" ht="13.5">
      <c r="A1198" s="70">
        <v>2220403</v>
      </c>
      <c r="B1198" s="283" t="s">
        <v>961</v>
      </c>
      <c r="C1198" s="51"/>
      <c r="D1198" s="51"/>
      <c r="E1198" s="51"/>
      <c r="F1198" s="262"/>
      <c r="G1198" s="263"/>
    </row>
    <row r="1199" spans="1:7" ht="13.5">
      <c r="A1199" s="70">
        <v>2220404</v>
      </c>
      <c r="B1199" s="283" t="s">
        <v>962</v>
      </c>
      <c r="C1199" s="51"/>
      <c r="D1199" s="51"/>
      <c r="E1199" s="51"/>
      <c r="F1199" s="262"/>
      <c r="G1199" s="263"/>
    </row>
    <row r="1200" spans="1:7" ht="13.5">
      <c r="A1200" s="70">
        <v>2220499</v>
      </c>
      <c r="B1200" s="283" t="s">
        <v>963</v>
      </c>
      <c r="C1200" s="51"/>
      <c r="D1200" s="51"/>
      <c r="E1200" s="51"/>
      <c r="F1200" s="262"/>
      <c r="G1200" s="263"/>
    </row>
    <row r="1201" spans="1:7" ht="13.5">
      <c r="A1201" s="70">
        <v>22205</v>
      </c>
      <c r="B1201" s="283" t="s">
        <v>964</v>
      </c>
      <c r="C1201" s="265"/>
      <c r="D1201" s="265"/>
      <c r="E1201" s="265">
        <f>SUM(E1202:E1213)</f>
        <v>0</v>
      </c>
      <c r="F1201" s="262"/>
      <c r="G1201" s="263"/>
    </row>
    <row r="1202" spans="1:7" ht="13.5">
      <c r="A1202" s="70">
        <v>2220501</v>
      </c>
      <c r="B1202" s="283" t="s">
        <v>965</v>
      </c>
      <c r="C1202" s="51"/>
      <c r="D1202" s="51"/>
      <c r="E1202" s="51"/>
      <c r="F1202" s="262"/>
      <c r="G1202" s="263"/>
    </row>
    <row r="1203" spans="1:7" ht="13.5">
      <c r="A1203" s="70">
        <v>2220502</v>
      </c>
      <c r="B1203" s="283" t="s">
        <v>966</v>
      </c>
      <c r="C1203" s="51"/>
      <c r="D1203" s="51"/>
      <c r="E1203" s="51"/>
      <c r="F1203" s="262"/>
      <c r="G1203" s="263"/>
    </row>
    <row r="1204" spans="1:7" ht="13.5">
      <c r="A1204" s="70">
        <v>2220503</v>
      </c>
      <c r="B1204" s="283" t="s">
        <v>967</v>
      </c>
      <c r="C1204" s="51"/>
      <c r="D1204" s="51"/>
      <c r="E1204" s="51"/>
      <c r="F1204" s="262"/>
      <c r="G1204" s="263"/>
    </row>
    <row r="1205" spans="1:7" ht="13.5">
      <c r="A1205" s="70">
        <v>2220504</v>
      </c>
      <c r="B1205" s="283" t="s">
        <v>968</v>
      </c>
      <c r="C1205" s="51"/>
      <c r="D1205" s="51"/>
      <c r="E1205" s="51"/>
      <c r="F1205" s="262"/>
      <c r="G1205" s="263"/>
    </row>
    <row r="1206" spans="1:7" ht="13.5">
      <c r="A1206" s="70">
        <v>2220505</v>
      </c>
      <c r="B1206" s="283" t="s">
        <v>969</v>
      </c>
      <c r="C1206" s="51"/>
      <c r="D1206" s="51"/>
      <c r="E1206" s="51"/>
      <c r="F1206" s="262"/>
      <c r="G1206" s="263"/>
    </row>
    <row r="1207" spans="1:7" ht="13.5">
      <c r="A1207" s="70">
        <v>2220506</v>
      </c>
      <c r="B1207" s="283" t="s">
        <v>970</v>
      </c>
      <c r="C1207" s="51"/>
      <c r="D1207" s="51"/>
      <c r="E1207" s="51"/>
      <c r="F1207" s="262"/>
      <c r="G1207" s="263"/>
    </row>
    <row r="1208" spans="1:7" ht="13.5">
      <c r="A1208" s="70">
        <v>2220507</v>
      </c>
      <c r="B1208" s="283" t="s">
        <v>971</v>
      </c>
      <c r="C1208" s="51"/>
      <c r="D1208" s="51"/>
      <c r="E1208" s="51"/>
      <c r="F1208" s="262"/>
      <c r="G1208" s="263"/>
    </row>
    <row r="1209" spans="1:7" ht="13.5">
      <c r="A1209" s="70">
        <v>2220508</v>
      </c>
      <c r="B1209" s="283" t="s">
        <v>972</v>
      </c>
      <c r="C1209" s="51"/>
      <c r="D1209" s="51"/>
      <c r="E1209" s="51"/>
      <c r="F1209" s="262"/>
      <c r="G1209" s="263"/>
    </row>
    <row r="1210" spans="1:7" ht="13.5">
      <c r="A1210" s="70">
        <v>2220509</v>
      </c>
      <c r="B1210" s="283" t="s">
        <v>973</v>
      </c>
      <c r="C1210" s="51"/>
      <c r="D1210" s="51"/>
      <c r="E1210" s="51"/>
      <c r="F1210" s="262"/>
      <c r="G1210" s="263"/>
    </row>
    <row r="1211" spans="1:7" ht="13.5">
      <c r="A1211" s="70">
        <v>2220510</v>
      </c>
      <c r="B1211" s="283" t="s">
        <v>974</v>
      </c>
      <c r="C1211" s="51"/>
      <c r="D1211" s="51"/>
      <c r="E1211" s="51"/>
      <c r="F1211" s="262"/>
      <c r="G1211" s="263"/>
    </row>
    <row r="1212" spans="1:7" ht="13.5">
      <c r="A1212" s="70">
        <v>2220511</v>
      </c>
      <c r="B1212" s="283" t="s">
        <v>975</v>
      </c>
      <c r="C1212" s="51"/>
      <c r="D1212" s="51"/>
      <c r="E1212" s="51"/>
      <c r="F1212" s="262"/>
      <c r="G1212" s="263"/>
    </row>
    <row r="1213" spans="1:7" ht="13.5">
      <c r="A1213" s="70">
        <v>2220599</v>
      </c>
      <c r="B1213" s="283" t="s">
        <v>976</v>
      </c>
      <c r="C1213" s="51"/>
      <c r="D1213" s="51"/>
      <c r="E1213" s="51"/>
      <c r="F1213" s="262"/>
      <c r="G1213" s="263"/>
    </row>
    <row r="1214" spans="1:7" ht="13.5">
      <c r="A1214" s="70">
        <v>224</v>
      </c>
      <c r="B1214" s="283" t="s">
        <v>977</v>
      </c>
      <c r="C1214" s="51">
        <v>837</v>
      </c>
      <c r="D1214" s="51">
        <v>717</v>
      </c>
      <c r="E1214" s="51">
        <f>SUM(E1215,E1226,E1233,E1241,E1254,E1258,E1262)</f>
        <v>798</v>
      </c>
      <c r="F1214" s="262"/>
      <c r="G1214" s="263"/>
    </row>
    <row r="1215" spans="1:7" ht="13.5">
      <c r="A1215" s="70">
        <v>22401</v>
      </c>
      <c r="B1215" s="283" t="s">
        <v>978</v>
      </c>
      <c r="C1215" s="266">
        <f>SUM(C1216:C1225)</f>
        <v>33</v>
      </c>
      <c r="D1215" s="279">
        <f>SUM(D1216:D1225)</f>
        <v>4</v>
      </c>
      <c r="E1215" s="265">
        <f>SUM(E1216:E1225)</f>
        <v>78</v>
      </c>
      <c r="F1215" s="262"/>
      <c r="G1215" s="263"/>
    </row>
    <row r="1216" spans="1:7" ht="13.5">
      <c r="A1216" s="70">
        <v>2240101</v>
      </c>
      <c r="B1216" s="283" t="s">
        <v>44</v>
      </c>
      <c r="C1216" s="266"/>
      <c r="D1216" s="267">
        <v>0</v>
      </c>
      <c r="E1216" s="46">
        <v>64</v>
      </c>
      <c r="F1216" s="262"/>
      <c r="G1216" s="263"/>
    </row>
    <row r="1217" spans="1:7" ht="13.5">
      <c r="A1217" s="70">
        <v>2240102</v>
      </c>
      <c r="B1217" s="283" t="s">
        <v>45</v>
      </c>
      <c r="C1217" s="266"/>
      <c r="D1217" s="267">
        <v>0</v>
      </c>
      <c r="E1217" s="51"/>
      <c r="F1217" s="262"/>
      <c r="G1217" s="263"/>
    </row>
    <row r="1218" spans="1:7" ht="13.5">
      <c r="A1218" s="70">
        <v>2240103</v>
      </c>
      <c r="B1218" s="283" t="s">
        <v>46</v>
      </c>
      <c r="C1218" s="266"/>
      <c r="D1218" s="267">
        <v>0</v>
      </c>
      <c r="E1218" s="51"/>
      <c r="F1218" s="262"/>
      <c r="G1218" s="263"/>
    </row>
    <row r="1219" spans="1:7" ht="13.5">
      <c r="A1219" s="70">
        <v>2240104</v>
      </c>
      <c r="B1219" s="283" t="s">
        <v>979</v>
      </c>
      <c r="C1219" s="266"/>
      <c r="D1219" s="267">
        <v>0</v>
      </c>
      <c r="E1219" s="51"/>
      <c r="F1219" s="262"/>
      <c r="G1219" s="263"/>
    </row>
    <row r="1220" spans="1:7" ht="13.5">
      <c r="A1220" s="70">
        <v>2240105</v>
      </c>
      <c r="B1220" s="283" t="s">
        <v>980</v>
      </c>
      <c r="C1220" s="266"/>
      <c r="D1220" s="267">
        <v>0</v>
      </c>
      <c r="E1220" s="51"/>
      <c r="F1220" s="262"/>
      <c r="G1220" s="263"/>
    </row>
    <row r="1221" spans="1:7" ht="13.5">
      <c r="A1221" s="70">
        <v>2240106</v>
      </c>
      <c r="B1221" s="283" t="s">
        <v>981</v>
      </c>
      <c r="C1221" s="266">
        <v>14</v>
      </c>
      <c r="D1221" s="267">
        <v>4</v>
      </c>
      <c r="E1221" s="46">
        <v>14</v>
      </c>
      <c r="F1221" s="262"/>
      <c r="G1221" s="263"/>
    </row>
    <row r="1222" spans="1:7" ht="13.5">
      <c r="A1222" s="70">
        <v>2240108</v>
      </c>
      <c r="B1222" s="283" t="s">
        <v>982</v>
      </c>
      <c r="C1222" s="266"/>
      <c r="D1222" s="51"/>
      <c r="E1222" s="51"/>
      <c r="F1222" s="262"/>
      <c r="G1222" s="263"/>
    </row>
    <row r="1223" spans="1:7" ht="13.5">
      <c r="A1223" s="70">
        <v>2240109</v>
      </c>
      <c r="B1223" s="283" t="s">
        <v>983</v>
      </c>
      <c r="C1223" s="266"/>
      <c r="D1223" s="51"/>
      <c r="E1223" s="51"/>
      <c r="F1223" s="262"/>
      <c r="G1223" s="263"/>
    </row>
    <row r="1224" spans="1:7" ht="13.5">
      <c r="A1224" s="70">
        <v>2240150</v>
      </c>
      <c r="B1224" s="283" t="s">
        <v>53</v>
      </c>
      <c r="C1224" s="266"/>
      <c r="D1224" s="51"/>
      <c r="E1224" s="51"/>
      <c r="F1224" s="262"/>
      <c r="G1224" s="263"/>
    </row>
    <row r="1225" spans="1:7" ht="13.5">
      <c r="A1225" s="70">
        <v>2240199</v>
      </c>
      <c r="B1225" s="283" t="s">
        <v>984</v>
      </c>
      <c r="C1225" s="266">
        <v>19</v>
      </c>
      <c r="D1225" s="51"/>
      <c r="E1225" s="51"/>
      <c r="F1225" s="262"/>
      <c r="G1225" s="263"/>
    </row>
    <row r="1226" spans="1:7" ht="13.5">
      <c r="A1226" s="70">
        <v>22402</v>
      </c>
      <c r="B1226" s="283" t="s">
        <v>985</v>
      </c>
      <c r="C1226" s="266">
        <f>SUM(C1227:C1231)</f>
        <v>0</v>
      </c>
      <c r="D1226" s="265"/>
      <c r="E1226" s="265">
        <f>SUM(E1227:E1232)</f>
        <v>5</v>
      </c>
      <c r="F1226" s="262"/>
      <c r="G1226" s="263"/>
    </row>
    <row r="1227" spans="1:7" ht="13.5">
      <c r="A1227" s="70">
        <v>2240201</v>
      </c>
      <c r="B1227" s="283" t="s">
        <v>44</v>
      </c>
      <c r="C1227" s="266"/>
      <c r="D1227" s="51"/>
      <c r="E1227" s="51"/>
      <c r="F1227" s="262"/>
      <c r="G1227" s="263"/>
    </row>
    <row r="1228" spans="1:7" ht="13.5">
      <c r="A1228" s="70">
        <v>2240202</v>
      </c>
      <c r="B1228" s="283" t="s">
        <v>45</v>
      </c>
      <c r="C1228" s="266"/>
      <c r="D1228" s="51"/>
      <c r="E1228" s="51"/>
      <c r="F1228" s="262"/>
      <c r="G1228" s="263"/>
    </row>
    <row r="1229" spans="1:7" ht="13.5">
      <c r="A1229" s="70">
        <v>2240203</v>
      </c>
      <c r="B1229" s="283" t="s">
        <v>46</v>
      </c>
      <c r="C1229" s="266"/>
      <c r="D1229" s="51"/>
      <c r="E1229" s="51"/>
      <c r="F1229" s="262"/>
      <c r="G1229" s="263"/>
    </row>
    <row r="1230" spans="1:7" ht="13.5">
      <c r="A1230" s="70">
        <v>2240204</v>
      </c>
      <c r="B1230" s="283" t="s">
        <v>986</v>
      </c>
      <c r="C1230" s="266"/>
      <c r="D1230" s="51"/>
      <c r="E1230" s="51"/>
      <c r="F1230" s="262"/>
      <c r="G1230" s="263"/>
    </row>
    <row r="1231" spans="1:7" ht="13.5">
      <c r="A1231" s="70">
        <v>2240250</v>
      </c>
      <c r="B1231" s="283" t="s">
        <v>53</v>
      </c>
      <c r="C1231" s="266"/>
      <c r="D1231" s="51"/>
      <c r="E1231" s="51"/>
      <c r="F1231" s="262"/>
      <c r="G1231" s="263"/>
    </row>
    <row r="1232" spans="1:7" ht="13.5">
      <c r="A1232" s="70">
        <v>2240299</v>
      </c>
      <c r="B1232" s="285" t="s">
        <v>987</v>
      </c>
      <c r="C1232" s="51">
        <v>10</v>
      </c>
      <c r="D1232" s="51"/>
      <c r="E1232" s="46">
        <v>5</v>
      </c>
      <c r="F1232" s="262"/>
      <c r="G1232" s="263"/>
    </row>
    <row r="1233" spans="1:7" ht="13.5">
      <c r="A1233" s="70">
        <v>22404</v>
      </c>
      <c r="B1233" s="283" t="s">
        <v>988</v>
      </c>
      <c r="C1233" s="266">
        <f>SUM(C1234:C1240)</f>
        <v>663</v>
      </c>
      <c r="D1233" s="279">
        <f>SUM(D1234:D1240)</f>
        <v>654</v>
      </c>
      <c r="E1233" s="265">
        <f>SUM(E1234:E1240)</f>
        <v>705</v>
      </c>
      <c r="F1233" s="262"/>
      <c r="G1233" s="263"/>
    </row>
    <row r="1234" spans="1:7" ht="13.5">
      <c r="A1234" s="70">
        <v>2240401</v>
      </c>
      <c r="B1234" s="283" t="s">
        <v>44</v>
      </c>
      <c r="C1234" s="266"/>
      <c r="D1234" s="267">
        <v>3</v>
      </c>
      <c r="E1234" s="51"/>
      <c r="F1234" s="262"/>
      <c r="G1234" s="263"/>
    </row>
    <row r="1235" spans="1:7" ht="13.5">
      <c r="A1235" s="70">
        <v>2240402</v>
      </c>
      <c r="B1235" s="283" t="s">
        <v>45</v>
      </c>
      <c r="C1235" s="266"/>
      <c r="D1235" s="267">
        <v>0</v>
      </c>
      <c r="E1235" s="51"/>
      <c r="F1235" s="262"/>
      <c r="G1235" s="263"/>
    </row>
    <row r="1236" spans="1:7" ht="13.5">
      <c r="A1236" s="70">
        <v>2240403</v>
      </c>
      <c r="B1236" s="283" t="s">
        <v>46</v>
      </c>
      <c r="C1236" s="266"/>
      <c r="D1236" s="267">
        <v>0</v>
      </c>
      <c r="E1236" s="51"/>
      <c r="F1236" s="262"/>
      <c r="G1236" s="263"/>
    </row>
    <row r="1237" spans="1:7" ht="13.5">
      <c r="A1237" s="70">
        <v>2240404</v>
      </c>
      <c r="B1237" s="283" t="s">
        <v>989</v>
      </c>
      <c r="C1237" s="266"/>
      <c r="D1237" s="267">
        <v>0</v>
      </c>
      <c r="E1237" s="51"/>
      <c r="F1237" s="262"/>
      <c r="G1237" s="263"/>
    </row>
    <row r="1238" spans="1:7" ht="13.5">
      <c r="A1238" s="70">
        <v>2240405</v>
      </c>
      <c r="B1238" s="283" t="s">
        <v>990</v>
      </c>
      <c r="C1238" s="266"/>
      <c r="D1238" s="267">
        <v>0</v>
      </c>
      <c r="E1238" s="51"/>
      <c r="F1238" s="262"/>
      <c r="G1238" s="263"/>
    </row>
    <row r="1239" spans="1:7" ht="13.5">
      <c r="A1239" s="70">
        <v>2240450</v>
      </c>
      <c r="B1239" s="283" t="s">
        <v>53</v>
      </c>
      <c r="C1239" s="266">
        <v>663</v>
      </c>
      <c r="D1239" s="267">
        <v>651</v>
      </c>
      <c r="E1239" s="46">
        <v>705</v>
      </c>
      <c r="F1239" s="262"/>
      <c r="G1239" s="263"/>
    </row>
    <row r="1240" spans="1:7" ht="13.5">
      <c r="A1240" s="70">
        <v>2240499</v>
      </c>
      <c r="B1240" s="283" t="s">
        <v>991</v>
      </c>
      <c r="C1240" s="266"/>
      <c r="D1240" s="51"/>
      <c r="E1240" s="51"/>
      <c r="F1240" s="262"/>
      <c r="G1240" s="263"/>
    </row>
    <row r="1241" spans="1:7" ht="13.5">
      <c r="A1241" s="70">
        <v>22405</v>
      </c>
      <c r="B1241" s="283" t="s">
        <v>992</v>
      </c>
      <c r="C1241" s="265"/>
      <c r="D1241" s="265"/>
      <c r="E1241" s="265">
        <f>SUM(E1242:E1253)</f>
        <v>0</v>
      </c>
      <c r="F1241" s="262"/>
      <c r="G1241" s="263"/>
    </row>
    <row r="1242" spans="1:7" ht="13.5">
      <c r="A1242" s="70">
        <v>2240501</v>
      </c>
      <c r="B1242" s="283" t="s">
        <v>44</v>
      </c>
      <c r="C1242" s="51"/>
      <c r="D1242" s="51"/>
      <c r="E1242" s="51"/>
      <c r="F1242" s="262"/>
      <c r="G1242" s="263"/>
    </row>
    <row r="1243" spans="1:7" ht="13.5">
      <c r="A1243" s="70">
        <v>2240502</v>
      </c>
      <c r="B1243" s="283" t="s">
        <v>45</v>
      </c>
      <c r="C1243" s="51"/>
      <c r="D1243" s="51"/>
      <c r="E1243" s="51"/>
      <c r="F1243" s="262"/>
      <c r="G1243" s="263"/>
    </row>
    <row r="1244" spans="1:7" ht="13.5">
      <c r="A1244" s="70">
        <v>2240503</v>
      </c>
      <c r="B1244" s="283" t="s">
        <v>46</v>
      </c>
      <c r="C1244" s="51"/>
      <c r="D1244" s="51"/>
      <c r="E1244" s="51"/>
      <c r="F1244" s="262"/>
      <c r="G1244" s="263"/>
    </row>
    <row r="1245" spans="1:7" ht="13.5">
      <c r="A1245" s="70">
        <v>2240504</v>
      </c>
      <c r="B1245" s="283" t="s">
        <v>993</v>
      </c>
      <c r="C1245" s="51"/>
      <c r="D1245" s="51"/>
      <c r="E1245" s="51"/>
      <c r="F1245" s="262"/>
      <c r="G1245" s="263"/>
    </row>
    <row r="1246" spans="1:7" ht="13.5">
      <c r="A1246" s="70">
        <v>2240505</v>
      </c>
      <c r="B1246" s="283" t="s">
        <v>994</v>
      </c>
      <c r="C1246" s="51"/>
      <c r="D1246" s="51"/>
      <c r="E1246" s="51"/>
      <c r="F1246" s="262"/>
      <c r="G1246" s="263"/>
    </row>
    <row r="1247" spans="1:7" ht="13.5">
      <c r="A1247" s="70">
        <v>2240506</v>
      </c>
      <c r="B1247" s="283" t="s">
        <v>995</v>
      </c>
      <c r="C1247" s="51"/>
      <c r="D1247" s="51"/>
      <c r="E1247" s="51"/>
      <c r="F1247" s="262"/>
      <c r="G1247" s="263"/>
    </row>
    <row r="1248" spans="1:7" ht="13.5">
      <c r="A1248" s="70">
        <v>2240507</v>
      </c>
      <c r="B1248" s="283" t="s">
        <v>996</v>
      </c>
      <c r="C1248" s="51"/>
      <c r="D1248" s="51"/>
      <c r="E1248" s="51"/>
      <c r="F1248" s="262"/>
      <c r="G1248" s="263"/>
    </row>
    <row r="1249" spans="1:7" ht="13.5">
      <c r="A1249" s="70">
        <v>2240508</v>
      </c>
      <c r="B1249" s="283" t="s">
        <v>997</v>
      </c>
      <c r="C1249" s="51"/>
      <c r="D1249" s="51"/>
      <c r="E1249" s="51"/>
      <c r="F1249" s="262"/>
      <c r="G1249" s="263"/>
    </row>
    <row r="1250" spans="1:7" ht="13.5">
      <c r="A1250" s="70">
        <v>2240509</v>
      </c>
      <c r="B1250" s="283" t="s">
        <v>998</v>
      </c>
      <c r="C1250" s="51"/>
      <c r="D1250" s="51"/>
      <c r="E1250" s="51"/>
      <c r="F1250" s="262"/>
      <c r="G1250" s="263"/>
    </row>
    <row r="1251" spans="1:7" ht="13.5">
      <c r="A1251" s="70">
        <v>2240510</v>
      </c>
      <c r="B1251" s="283" t="s">
        <v>999</v>
      </c>
      <c r="C1251" s="51"/>
      <c r="D1251" s="51"/>
      <c r="E1251" s="51"/>
      <c r="F1251" s="262"/>
      <c r="G1251" s="263"/>
    </row>
    <row r="1252" spans="1:7" ht="13.5">
      <c r="A1252" s="70">
        <v>2240550</v>
      </c>
      <c r="B1252" s="283" t="s">
        <v>1000</v>
      </c>
      <c r="C1252" s="51"/>
      <c r="D1252" s="51"/>
      <c r="E1252" s="51"/>
      <c r="F1252" s="262"/>
      <c r="G1252" s="263"/>
    </row>
    <row r="1253" spans="1:7" ht="13.5">
      <c r="A1253" s="70">
        <v>2240599</v>
      </c>
      <c r="B1253" s="283" t="s">
        <v>1001</v>
      </c>
      <c r="C1253" s="51"/>
      <c r="D1253" s="51"/>
      <c r="E1253" s="51"/>
      <c r="F1253" s="262"/>
      <c r="G1253" s="263"/>
    </row>
    <row r="1254" spans="1:7" ht="13.5">
      <c r="A1254" s="70">
        <v>22406</v>
      </c>
      <c r="B1254" s="283" t="s">
        <v>1002</v>
      </c>
      <c r="C1254" s="266">
        <f>SUM(C1255:C1257)</f>
        <v>91</v>
      </c>
      <c r="D1254" s="279">
        <f>SUM(D1255:D1257)</f>
        <v>21</v>
      </c>
      <c r="E1254" s="265">
        <f>SUM(E1255:E1257)</f>
        <v>10</v>
      </c>
      <c r="F1254" s="262"/>
      <c r="G1254" s="263"/>
    </row>
    <row r="1255" spans="1:7" ht="13.5">
      <c r="A1255" s="70">
        <v>2240601</v>
      </c>
      <c r="B1255" s="283" t="s">
        <v>1003</v>
      </c>
      <c r="C1255" s="266"/>
      <c r="D1255" s="267">
        <v>0</v>
      </c>
      <c r="E1255" s="46">
        <v>5</v>
      </c>
      <c r="F1255" s="262"/>
      <c r="G1255" s="263"/>
    </row>
    <row r="1256" spans="1:7" ht="13.5">
      <c r="A1256" s="70">
        <v>2240602</v>
      </c>
      <c r="B1256" s="283" t="s">
        <v>1004</v>
      </c>
      <c r="C1256" s="266">
        <v>10</v>
      </c>
      <c r="D1256" s="267">
        <v>0</v>
      </c>
      <c r="E1256" s="46">
        <v>5</v>
      </c>
      <c r="F1256" s="262"/>
      <c r="G1256" s="263"/>
    </row>
    <row r="1257" spans="1:7" ht="13.5">
      <c r="A1257" s="70">
        <v>2240699</v>
      </c>
      <c r="B1257" s="283" t="s">
        <v>1005</v>
      </c>
      <c r="C1257" s="266">
        <v>81</v>
      </c>
      <c r="D1257" s="267">
        <v>21</v>
      </c>
      <c r="E1257" s="51"/>
      <c r="F1257" s="262"/>
      <c r="G1257" s="263"/>
    </row>
    <row r="1258" spans="1:7" ht="13.5">
      <c r="A1258" s="70">
        <v>22407</v>
      </c>
      <c r="B1258" s="283" t="s">
        <v>1006</v>
      </c>
      <c r="C1258" s="266">
        <f>SUM(C1259:C1261)</f>
        <v>40</v>
      </c>
      <c r="D1258" s="286">
        <f>SUM(D1259:D1261)</f>
        <v>38</v>
      </c>
      <c r="E1258" s="265">
        <f>SUM(E1259:E1261)</f>
        <v>0</v>
      </c>
      <c r="F1258" s="262"/>
      <c r="G1258" s="263"/>
    </row>
    <row r="1259" spans="1:7" ht="13.5">
      <c r="A1259" s="70">
        <v>2240703</v>
      </c>
      <c r="B1259" s="283" t="s">
        <v>1007</v>
      </c>
      <c r="C1259" s="266">
        <v>40</v>
      </c>
      <c r="D1259" s="267">
        <v>38</v>
      </c>
      <c r="E1259" s="51"/>
      <c r="F1259" s="262"/>
      <c r="G1259" s="263"/>
    </row>
    <row r="1260" spans="1:7" ht="13.5">
      <c r="A1260" s="70">
        <v>2240704</v>
      </c>
      <c r="B1260" s="283" t="s">
        <v>1008</v>
      </c>
      <c r="C1260" s="266"/>
      <c r="D1260" s="267">
        <v>0</v>
      </c>
      <c r="E1260" s="51"/>
      <c r="F1260" s="262"/>
      <c r="G1260" s="263"/>
    </row>
    <row r="1261" spans="1:7" ht="13.5">
      <c r="A1261" s="70">
        <v>2240799</v>
      </c>
      <c r="B1261" s="283" t="s">
        <v>1009</v>
      </c>
      <c r="C1261" s="266"/>
      <c r="D1261" s="51"/>
      <c r="E1261" s="51"/>
      <c r="F1261" s="262"/>
      <c r="G1261" s="263"/>
    </row>
    <row r="1262" spans="1:7" ht="13.5">
      <c r="A1262" s="70">
        <v>22499</v>
      </c>
      <c r="B1262" s="283" t="s">
        <v>1010</v>
      </c>
      <c r="C1262" s="265"/>
      <c r="D1262" s="265"/>
      <c r="E1262" s="265">
        <f>SUM(E1263)</f>
        <v>0</v>
      </c>
      <c r="F1262" s="262"/>
      <c r="G1262" s="263"/>
    </row>
    <row r="1263" spans="1:7" ht="13.5">
      <c r="A1263" s="70">
        <v>2249999</v>
      </c>
      <c r="B1263" s="283" t="s">
        <v>1011</v>
      </c>
      <c r="C1263" s="51"/>
      <c r="D1263" s="51"/>
      <c r="E1263" s="51"/>
      <c r="F1263" s="262"/>
      <c r="G1263" s="263"/>
    </row>
    <row r="1264" spans="1:7" ht="13.5">
      <c r="A1264" s="70">
        <v>227</v>
      </c>
      <c r="B1264" s="283" t="s">
        <v>1012</v>
      </c>
      <c r="C1264" s="266">
        <v>450</v>
      </c>
      <c r="D1264" s="51"/>
      <c r="E1264" s="46">
        <v>827</v>
      </c>
      <c r="F1264" s="262"/>
      <c r="G1264" s="263"/>
    </row>
    <row r="1265" spans="1:7" ht="13.5">
      <c r="A1265" s="70">
        <v>229</v>
      </c>
      <c r="B1265" s="271" t="s">
        <v>1013</v>
      </c>
      <c r="C1265" s="51"/>
      <c r="D1265" s="51"/>
      <c r="E1265" s="51">
        <f>E1266+E1267</f>
        <v>0</v>
      </c>
      <c r="F1265" s="262"/>
      <c r="G1265" s="263"/>
    </row>
    <row r="1266" spans="1:7" ht="13.5">
      <c r="A1266" s="284">
        <v>22902</v>
      </c>
      <c r="B1266" s="271" t="s">
        <v>1014</v>
      </c>
      <c r="C1266" s="51"/>
      <c r="D1266" s="51"/>
      <c r="E1266" s="51"/>
      <c r="F1266" s="262"/>
      <c r="G1266" s="263"/>
    </row>
    <row r="1267" spans="1:7" ht="13.5">
      <c r="A1267" s="284">
        <v>22999</v>
      </c>
      <c r="B1267" s="271" t="s">
        <v>877</v>
      </c>
      <c r="C1267" s="51"/>
      <c r="D1267" s="51"/>
      <c r="E1267" s="51"/>
      <c r="F1267" s="262"/>
      <c r="G1267" s="263"/>
    </row>
    <row r="1268" spans="1:7" ht="13.5">
      <c r="A1268" s="70">
        <v>232</v>
      </c>
      <c r="B1268" s="283" t="s">
        <v>1015</v>
      </c>
      <c r="C1268" s="51"/>
      <c r="D1268" s="51"/>
      <c r="E1268" s="51">
        <f>E1269</f>
        <v>0</v>
      </c>
      <c r="F1268" s="262"/>
      <c r="G1268" s="263"/>
    </row>
    <row r="1269" spans="1:7" ht="13.5">
      <c r="A1269" s="70">
        <v>23203</v>
      </c>
      <c r="B1269" s="283" t="s">
        <v>1016</v>
      </c>
      <c r="C1269" s="265"/>
      <c r="D1269" s="265"/>
      <c r="E1269" s="265">
        <f>SUM(E1270:E1273)</f>
        <v>0</v>
      </c>
      <c r="F1269" s="262"/>
      <c r="G1269" s="263"/>
    </row>
    <row r="1270" spans="1:7" ht="13.5">
      <c r="A1270" s="70">
        <v>2320301</v>
      </c>
      <c r="B1270" s="283" t="s">
        <v>1017</v>
      </c>
      <c r="C1270" s="51"/>
      <c r="D1270" s="51"/>
      <c r="E1270" s="51"/>
      <c r="F1270" s="262"/>
      <c r="G1270" s="263"/>
    </row>
    <row r="1271" spans="1:7" ht="13.5">
      <c r="A1271" s="70">
        <v>2320302</v>
      </c>
      <c r="B1271" s="283" t="s">
        <v>1018</v>
      </c>
      <c r="C1271" s="51"/>
      <c r="D1271" s="51"/>
      <c r="E1271" s="51"/>
      <c r="F1271" s="262"/>
      <c r="G1271" s="263"/>
    </row>
    <row r="1272" spans="1:7" ht="13.5">
      <c r="A1272" s="70">
        <v>2320303</v>
      </c>
      <c r="B1272" s="283" t="s">
        <v>1019</v>
      </c>
      <c r="C1272" s="51"/>
      <c r="D1272" s="51"/>
      <c r="E1272" s="51"/>
      <c r="F1272" s="262"/>
      <c r="G1272" s="263"/>
    </row>
    <row r="1273" spans="1:7" ht="13.5">
      <c r="A1273" s="70">
        <v>2320399</v>
      </c>
      <c r="B1273" s="283" t="s">
        <v>1020</v>
      </c>
      <c r="C1273" s="51"/>
      <c r="D1273" s="51"/>
      <c r="E1273" s="51"/>
      <c r="F1273" s="262"/>
      <c r="G1273" s="263"/>
    </row>
    <row r="1274" spans="1:7" ht="13.5">
      <c r="A1274" s="70">
        <v>233</v>
      </c>
      <c r="B1274" s="271" t="s">
        <v>1021</v>
      </c>
      <c r="C1274" s="265"/>
      <c r="D1274" s="265"/>
      <c r="E1274" s="265">
        <f>SUM(E1275)</f>
        <v>0</v>
      </c>
      <c r="F1274" s="262"/>
      <c r="G1274" s="263"/>
    </row>
    <row r="1275" spans="1:7" ht="13.5">
      <c r="A1275" s="70">
        <v>23303</v>
      </c>
      <c r="B1275" s="271" t="s">
        <v>1022</v>
      </c>
      <c r="C1275" s="51"/>
      <c r="D1275" s="51"/>
      <c r="E1275" s="51"/>
      <c r="F1275" s="262"/>
      <c r="G1275" s="263"/>
    </row>
    <row r="1276" spans="1:7" ht="13.5">
      <c r="A1276" s="70"/>
      <c r="B1276" s="271"/>
      <c r="C1276" s="51"/>
      <c r="D1276" s="51"/>
      <c r="E1276" s="51"/>
      <c r="F1276" s="51"/>
      <c r="G1276" s="51"/>
    </row>
    <row r="1277" spans="1:7" ht="13.5">
      <c r="A1277" s="70"/>
      <c r="B1277" s="271"/>
      <c r="C1277" s="51"/>
      <c r="D1277" s="51"/>
      <c r="E1277" s="51"/>
      <c r="F1277" s="51"/>
      <c r="G1277" s="51"/>
    </row>
    <row r="1278" spans="1:7" ht="13.5">
      <c r="A1278" s="70"/>
      <c r="B1278" s="287" t="s">
        <v>1023</v>
      </c>
      <c r="C1278" s="261">
        <v>40558</v>
      </c>
      <c r="D1278" s="261">
        <v>46164</v>
      </c>
      <c r="E1278" s="261">
        <f>SUM(E6,E235,E245,E264,E354,E406,E462,E519,E647,E720,E793,E815,E922,E980,E1044,E1064,E1094,E1104,E1149,E1170,E1214,E1264,E1265,E1268,E1274)</f>
        <v>48822</v>
      </c>
      <c r="F1278" s="262"/>
      <c r="G1278" s="263"/>
    </row>
  </sheetData>
  <sheetProtection/>
  <autoFilter ref="A5:G1275"/>
  <mergeCells count="5">
    <mergeCell ref="A2:G2"/>
    <mergeCell ref="A4:B4"/>
    <mergeCell ref="E4:G4"/>
    <mergeCell ref="C4:C5"/>
    <mergeCell ref="D4:D5"/>
  </mergeCells>
  <printOptions horizontalCentered="1"/>
  <pageMargins left="0.3138888888888889" right="0.3138888888888889" top="0.3541666666666667" bottom="0.3541666666666667" header="0.3138888888888889" footer="0.3138888888888889"/>
  <pageSetup horizontalDpi="600" verticalDpi="600" orientation="portrait" paperSize="9" scale="80"/>
</worksheet>
</file>

<file path=xl/worksheets/sheet20.xml><?xml version="1.0" encoding="utf-8"?>
<worksheet xmlns="http://schemas.openxmlformats.org/spreadsheetml/2006/main" xmlns:r="http://schemas.openxmlformats.org/officeDocument/2006/relationships">
  <dimension ref="A1:G12"/>
  <sheetViews>
    <sheetView showGridLines="0" workbookViewId="0" topLeftCell="A1">
      <selection activeCell="C18" sqref="C18"/>
    </sheetView>
  </sheetViews>
  <sheetFormatPr defaultColWidth="18.00390625" defaultRowHeight="14.25"/>
  <cols>
    <col min="1" max="1" width="12.25390625" style="77" customWidth="1"/>
    <col min="2" max="2" width="16.375" style="76" customWidth="1"/>
    <col min="3" max="5" width="18.00390625" style="76" customWidth="1"/>
    <col min="6" max="7" width="18.00390625" style="78" customWidth="1"/>
    <col min="8" max="248" width="9.125" style="79" customWidth="1"/>
    <col min="249" max="249" width="30.125" style="79" customWidth="1"/>
    <col min="250" max="252" width="16.625" style="79" customWidth="1"/>
    <col min="253" max="253" width="30.125" style="79" customWidth="1"/>
    <col min="254" max="16384" width="18.00390625" style="79" customWidth="1"/>
  </cols>
  <sheetData>
    <row r="1" spans="1:7" s="72" customFormat="1" ht="19.5" customHeight="1">
      <c r="A1" s="34" t="s">
        <v>1449</v>
      </c>
      <c r="F1" s="80"/>
      <c r="G1" s="80"/>
    </row>
    <row r="2" spans="1:7" s="73" customFormat="1" ht="22.5">
      <c r="A2" s="81" t="s">
        <v>1450</v>
      </c>
      <c r="B2" s="81"/>
      <c r="C2" s="81"/>
      <c r="D2" s="81"/>
      <c r="E2" s="81"/>
      <c r="F2" s="81"/>
      <c r="G2" s="81"/>
    </row>
    <row r="3" spans="1:7" s="74" customFormat="1" ht="19.5" customHeight="1">
      <c r="A3" s="82"/>
      <c r="F3" s="83" t="s">
        <v>2</v>
      </c>
      <c r="G3" s="83"/>
    </row>
    <row r="4" spans="1:7" s="74" customFormat="1" ht="30.75" customHeight="1">
      <c r="A4" s="84" t="s">
        <v>1451</v>
      </c>
      <c r="B4" s="85"/>
      <c r="C4" s="86" t="s">
        <v>4</v>
      </c>
      <c r="D4" s="87" t="s">
        <v>5</v>
      </c>
      <c r="E4" s="88" t="s">
        <v>6</v>
      </c>
      <c r="F4" s="89"/>
      <c r="G4" s="90"/>
    </row>
    <row r="5" spans="1:7" s="74" customFormat="1" ht="38.25" customHeight="1">
      <c r="A5" s="91"/>
      <c r="B5" s="92"/>
      <c r="C5" s="93"/>
      <c r="D5" s="94"/>
      <c r="E5" s="95" t="s">
        <v>9</v>
      </c>
      <c r="F5" s="58" t="s">
        <v>10</v>
      </c>
      <c r="G5" s="58" t="s">
        <v>11</v>
      </c>
    </row>
    <row r="6" spans="1:7" s="74" customFormat="1" ht="19.5" customHeight="1">
      <c r="A6" s="21" t="s">
        <v>1452</v>
      </c>
      <c r="B6" s="8"/>
      <c r="C6" s="96"/>
      <c r="D6" s="97"/>
      <c r="E6" s="95"/>
      <c r="F6" s="98">
        <f aca="true" t="shared" si="0" ref="F6:F11">IF(C6=0,"",ROUND(E6/C6*100,1))</f>
      </c>
      <c r="G6" s="98">
        <f aca="true" t="shared" si="1" ref="G6:G11">IF(D6=0,"",ROUND(E6/D6*100,1))</f>
      </c>
    </row>
    <row r="7" spans="1:7" s="74" customFormat="1" ht="19.5" customHeight="1">
      <c r="A7" s="99" t="s">
        <v>1453</v>
      </c>
      <c r="B7" s="100" t="s">
        <v>1346</v>
      </c>
      <c r="C7" s="97">
        <f>SUM(C8:C9)</f>
        <v>0</v>
      </c>
      <c r="D7" s="97">
        <f>SUM(D8:D9)</f>
        <v>83</v>
      </c>
      <c r="E7" s="97">
        <f>SUM(E8:E9)</f>
        <v>85</v>
      </c>
      <c r="F7" s="98">
        <f t="shared" si="0"/>
      </c>
      <c r="G7" s="98">
        <f t="shared" si="1"/>
        <v>102.4</v>
      </c>
    </row>
    <row r="8" spans="1:7" s="74" customFormat="1" ht="19.5" customHeight="1">
      <c r="A8" s="99"/>
      <c r="B8" s="100" t="s">
        <v>1454</v>
      </c>
      <c r="C8" s="101"/>
      <c r="D8" s="97"/>
      <c r="E8" s="95"/>
      <c r="F8" s="98">
        <f t="shared" si="0"/>
      </c>
      <c r="G8" s="98">
        <f t="shared" si="1"/>
      </c>
    </row>
    <row r="9" spans="1:7" s="74" customFormat="1" ht="19.5" customHeight="1">
      <c r="A9" s="99"/>
      <c r="B9" s="100" t="s">
        <v>1455</v>
      </c>
      <c r="C9" s="101" t="s">
        <v>1456</v>
      </c>
      <c r="D9" s="97">
        <v>83</v>
      </c>
      <c r="E9" s="95">
        <v>85</v>
      </c>
      <c r="F9" s="98">
        <f t="shared" si="0"/>
        <v>100</v>
      </c>
      <c r="G9" s="98">
        <f t="shared" si="1"/>
        <v>102.4</v>
      </c>
    </row>
    <row r="10" spans="1:7" s="74" customFormat="1" ht="19.5" customHeight="1">
      <c r="A10" s="21" t="s">
        <v>1185</v>
      </c>
      <c r="B10" s="8"/>
      <c r="C10" s="96">
        <v>20</v>
      </c>
      <c r="D10" s="97">
        <v>14</v>
      </c>
      <c r="E10" s="95">
        <v>20</v>
      </c>
      <c r="F10" s="98">
        <f t="shared" si="0"/>
        <v>100</v>
      </c>
      <c r="G10" s="98">
        <f t="shared" si="1"/>
        <v>142.9</v>
      </c>
    </row>
    <row r="11" spans="1:7" s="75" customFormat="1" ht="19.5" customHeight="1">
      <c r="A11" s="102" t="s">
        <v>1301</v>
      </c>
      <c r="B11" s="103"/>
      <c r="C11" s="104">
        <v>105</v>
      </c>
      <c r="D11" s="104">
        <f>D6+D7+D10</f>
        <v>97</v>
      </c>
      <c r="E11" s="104">
        <f>E6+E7+E10</f>
        <v>105</v>
      </c>
      <c r="F11" s="98">
        <f t="shared" si="0"/>
        <v>100</v>
      </c>
      <c r="G11" s="98">
        <f t="shared" si="1"/>
        <v>108.2</v>
      </c>
    </row>
    <row r="12" spans="1:7" s="76" customFormat="1" ht="18.75" customHeight="1">
      <c r="A12" s="77"/>
      <c r="F12" s="78"/>
      <c r="G12" s="78"/>
    </row>
  </sheetData>
  <sheetProtection/>
  <mergeCells count="10">
    <mergeCell ref="A2:G2"/>
    <mergeCell ref="F3:G3"/>
    <mergeCell ref="E4:G4"/>
    <mergeCell ref="A6:B6"/>
    <mergeCell ref="A10:B10"/>
    <mergeCell ref="A11:B11"/>
    <mergeCell ref="A7:A9"/>
    <mergeCell ref="C4:C5"/>
    <mergeCell ref="D4:D5"/>
    <mergeCell ref="A4:B5"/>
  </mergeCells>
  <printOptions horizontalCentered="1"/>
  <pageMargins left="0.7076388888888889" right="0.7076388888888889" top="0.7479166666666667" bottom="0.7479166666666667" header="0.3138888888888889" footer="0.3138888888888889"/>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tabColor indexed="51"/>
    <pageSetUpPr fitToPage="1"/>
  </sheetPr>
  <dimension ref="A1:L260"/>
  <sheetViews>
    <sheetView showGridLines="0" tabSelected="1" workbookViewId="0" topLeftCell="A1">
      <pane ySplit="5" topLeftCell="A168" activePane="bottomLeft" state="frozen"/>
      <selection pane="bottomLeft" activeCell="G192" sqref="G192"/>
    </sheetView>
  </sheetViews>
  <sheetFormatPr defaultColWidth="9.00390625" defaultRowHeight="14.25"/>
  <cols>
    <col min="1" max="1" width="50.875" style="32" customWidth="1"/>
    <col min="2" max="3" width="6.75390625" style="32" customWidth="1"/>
    <col min="4" max="4" width="6.75390625" style="53" customWidth="1"/>
    <col min="5" max="6" width="6.75390625" style="32" customWidth="1"/>
    <col min="7" max="7" width="47.875" style="32" customWidth="1"/>
    <col min="8" max="12" width="7.25390625" style="32" customWidth="1"/>
    <col min="13" max="16384" width="9.00390625" style="32" customWidth="1"/>
  </cols>
  <sheetData>
    <row r="1" spans="1:6" ht="14.25">
      <c r="A1" s="34" t="s">
        <v>1457</v>
      </c>
      <c r="B1" s="54"/>
      <c r="C1" s="54"/>
      <c r="D1" s="55"/>
      <c r="E1" s="54"/>
      <c r="F1" s="54"/>
    </row>
    <row r="2" spans="1:12" s="30" customFormat="1" ht="22.5">
      <c r="A2" s="26" t="s">
        <v>1458</v>
      </c>
      <c r="B2" s="26"/>
      <c r="C2" s="26"/>
      <c r="D2" s="26"/>
      <c r="E2" s="26"/>
      <c r="F2" s="26"/>
      <c r="G2" s="26"/>
      <c r="H2" s="26"/>
      <c r="I2" s="26"/>
      <c r="J2" s="26"/>
      <c r="K2" s="26"/>
      <c r="L2" s="26"/>
    </row>
    <row r="3" ht="14.25" customHeight="1">
      <c r="L3" s="53" t="s">
        <v>2</v>
      </c>
    </row>
    <row r="4" spans="1:12" ht="27.75" customHeight="1">
      <c r="A4" s="56" t="s">
        <v>1191</v>
      </c>
      <c r="B4" s="56"/>
      <c r="C4" s="56"/>
      <c r="D4" s="56"/>
      <c r="E4" s="56"/>
      <c r="F4" s="56"/>
      <c r="G4" s="56" t="s">
        <v>1192</v>
      </c>
      <c r="H4" s="56"/>
      <c r="I4" s="56"/>
      <c r="J4" s="56"/>
      <c r="K4" s="56"/>
      <c r="L4" s="56"/>
    </row>
    <row r="5" spans="1:12" s="33" customFormat="1" ht="19.5" customHeight="1">
      <c r="A5" s="57" t="s">
        <v>3</v>
      </c>
      <c r="B5" s="57" t="s">
        <v>4</v>
      </c>
      <c r="C5" s="57" t="s">
        <v>5</v>
      </c>
      <c r="D5" s="57" t="s">
        <v>6</v>
      </c>
      <c r="E5" s="57"/>
      <c r="F5" s="57"/>
      <c r="G5" s="57" t="s">
        <v>3</v>
      </c>
      <c r="H5" s="57" t="s">
        <v>4</v>
      </c>
      <c r="I5" s="57" t="s">
        <v>5</v>
      </c>
      <c r="J5" s="57" t="s">
        <v>6</v>
      </c>
      <c r="K5" s="57"/>
      <c r="L5" s="57"/>
    </row>
    <row r="6" spans="1:12" s="33" customFormat="1" ht="60" customHeight="1">
      <c r="A6" s="57"/>
      <c r="B6" s="57"/>
      <c r="C6" s="57"/>
      <c r="D6" s="57" t="s">
        <v>9</v>
      </c>
      <c r="E6" s="58" t="s">
        <v>10</v>
      </c>
      <c r="F6" s="58" t="s">
        <v>11</v>
      </c>
      <c r="G6" s="57"/>
      <c r="H6" s="57"/>
      <c r="I6" s="57"/>
      <c r="J6" s="57" t="s">
        <v>9</v>
      </c>
      <c r="K6" s="58" t="s">
        <v>10</v>
      </c>
      <c r="L6" s="58" t="s">
        <v>11</v>
      </c>
    </row>
    <row r="7" spans="1:12" ht="16.5" customHeight="1">
      <c r="A7" s="45" t="s">
        <v>1459</v>
      </c>
      <c r="B7" s="59"/>
      <c r="C7" s="59"/>
      <c r="D7" s="60"/>
      <c r="E7" s="45"/>
      <c r="F7" s="61"/>
      <c r="G7" s="45" t="s">
        <v>1460</v>
      </c>
      <c r="H7" s="62"/>
      <c r="I7" s="62"/>
      <c r="J7" s="62">
        <f>SUM(J8,J14,J20)</f>
        <v>0</v>
      </c>
      <c r="K7" s="51"/>
      <c r="L7" s="51"/>
    </row>
    <row r="8" spans="1:12" ht="16.5" customHeight="1">
      <c r="A8" s="45" t="s">
        <v>1461</v>
      </c>
      <c r="B8" s="59"/>
      <c r="C8" s="59"/>
      <c r="D8" s="60"/>
      <c r="E8" s="45"/>
      <c r="F8" s="61"/>
      <c r="G8" s="48" t="s">
        <v>1462</v>
      </c>
      <c r="H8" s="62"/>
      <c r="I8" s="62"/>
      <c r="J8" s="62">
        <f>SUM(J9:J13)</f>
        <v>0</v>
      </c>
      <c r="K8" s="51"/>
      <c r="L8" s="51"/>
    </row>
    <row r="9" spans="1:12" ht="16.5" customHeight="1">
      <c r="A9" s="45" t="s">
        <v>1463</v>
      </c>
      <c r="B9" s="59"/>
      <c r="C9" s="59"/>
      <c r="D9" s="60"/>
      <c r="E9" s="45"/>
      <c r="F9" s="61"/>
      <c r="G9" s="48" t="s">
        <v>1464</v>
      </c>
      <c r="H9" s="62"/>
      <c r="I9" s="62"/>
      <c r="J9" s="62"/>
      <c r="K9" s="51"/>
      <c r="L9" s="51"/>
    </row>
    <row r="10" spans="1:12" ht="16.5" customHeight="1">
      <c r="A10" s="45" t="s">
        <v>1465</v>
      </c>
      <c r="B10" s="59"/>
      <c r="C10" s="59"/>
      <c r="D10" s="60"/>
      <c r="E10" s="45"/>
      <c r="F10" s="61"/>
      <c r="G10" s="48" t="s">
        <v>1466</v>
      </c>
      <c r="H10" s="62"/>
      <c r="I10" s="62"/>
      <c r="J10" s="62"/>
      <c r="K10" s="51"/>
      <c r="L10" s="51"/>
    </row>
    <row r="11" spans="1:12" ht="16.5" customHeight="1">
      <c r="A11" s="45" t="s">
        <v>1467</v>
      </c>
      <c r="B11" s="59"/>
      <c r="C11" s="59"/>
      <c r="D11" s="60"/>
      <c r="E11" s="45"/>
      <c r="F11" s="61"/>
      <c r="G11" s="48" t="s">
        <v>1468</v>
      </c>
      <c r="H11" s="62"/>
      <c r="I11" s="62"/>
      <c r="J11" s="62"/>
      <c r="K11" s="51"/>
      <c r="L11" s="51"/>
    </row>
    <row r="12" spans="1:12" ht="16.5" customHeight="1">
      <c r="A12" s="45" t="s">
        <v>1469</v>
      </c>
      <c r="B12" s="62"/>
      <c r="C12" s="62"/>
      <c r="D12" s="63">
        <f>D13+D14+D15+D16+D17</f>
        <v>0</v>
      </c>
      <c r="E12" s="45"/>
      <c r="F12" s="61"/>
      <c r="G12" s="48" t="s">
        <v>1470</v>
      </c>
      <c r="H12" s="62"/>
      <c r="I12" s="62"/>
      <c r="J12" s="62"/>
      <c r="K12" s="51"/>
      <c r="L12" s="51"/>
    </row>
    <row r="13" spans="1:12" ht="16.5" customHeight="1">
      <c r="A13" s="51" t="s">
        <v>1471</v>
      </c>
      <c r="B13" s="59"/>
      <c r="C13" s="59"/>
      <c r="D13" s="60"/>
      <c r="E13" s="45"/>
      <c r="F13" s="61"/>
      <c r="G13" s="48" t="s">
        <v>1472</v>
      </c>
      <c r="H13" s="62"/>
      <c r="I13" s="62"/>
      <c r="J13" s="62"/>
      <c r="K13" s="51"/>
      <c r="L13" s="51"/>
    </row>
    <row r="14" spans="1:12" ht="16.5" customHeight="1">
      <c r="A14" s="51" t="s">
        <v>1473</v>
      </c>
      <c r="B14" s="59"/>
      <c r="C14" s="59"/>
      <c r="D14" s="60"/>
      <c r="E14" s="45"/>
      <c r="F14" s="61"/>
      <c r="G14" s="48" t="s">
        <v>1474</v>
      </c>
      <c r="H14" s="62"/>
      <c r="I14" s="62"/>
      <c r="J14" s="62">
        <f>SUM(J15:J19)</f>
        <v>0</v>
      </c>
      <c r="K14" s="51"/>
      <c r="L14" s="51"/>
    </row>
    <row r="15" spans="1:12" ht="16.5" customHeight="1">
      <c r="A15" s="51" t="s">
        <v>1475</v>
      </c>
      <c r="B15" s="59"/>
      <c r="C15" s="59"/>
      <c r="D15" s="60"/>
      <c r="E15" s="45"/>
      <c r="F15" s="61"/>
      <c r="G15" s="48" t="s">
        <v>1476</v>
      </c>
      <c r="H15" s="62"/>
      <c r="I15" s="62"/>
      <c r="J15" s="62"/>
      <c r="K15" s="51"/>
      <c r="L15" s="51"/>
    </row>
    <row r="16" spans="1:12" ht="16.5" customHeight="1">
      <c r="A16" s="51" t="s">
        <v>1477</v>
      </c>
      <c r="B16" s="59"/>
      <c r="C16" s="59"/>
      <c r="D16" s="60"/>
      <c r="E16" s="45"/>
      <c r="F16" s="61"/>
      <c r="G16" s="48" t="s">
        <v>1478</v>
      </c>
      <c r="H16" s="62"/>
      <c r="I16" s="62"/>
      <c r="J16" s="62"/>
      <c r="K16" s="51"/>
      <c r="L16" s="51"/>
    </row>
    <row r="17" spans="1:12" ht="16.5" customHeight="1">
      <c r="A17" s="51" t="s">
        <v>1479</v>
      </c>
      <c r="B17" s="59"/>
      <c r="C17" s="59"/>
      <c r="D17" s="60"/>
      <c r="E17" s="45"/>
      <c r="F17" s="61"/>
      <c r="G17" s="48" t="s">
        <v>1480</v>
      </c>
      <c r="H17" s="62"/>
      <c r="I17" s="62"/>
      <c r="J17" s="62"/>
      <c r="K17" s="51"/>
      <c r="L17" s="51"/>
    </row>
    <row r="18" spans="1:12" ht="16.5" customHeight="1">
      <c r="A18" s="45" t="s">
        <v>1481</v>
      </c>
      <c r="B18" s="59"/>
      <c r="C18" s="59"/>
      <c r="D18" s="60"/>
      <c r="E18" s="45"/>
      <c r="F18" s="61"/>
      <c r="G18" s="48" t="s">
        <v>1482</v>
      </c>
      <c r="H18" s="62"/>
      <c r="I18" s="62"/>
      <c r="J18" s="62"/>
      <c r="K18" s="51"/>
      <c r="L18" s="51"/>
    </row>
    <row r="19" spans="1:12" ht="16.5" customHeight="1">
      <c r="A19" s="45" t="s">
        <v>1483</v>
      </c>
      <c r="B19" s="59"/>
      <c r="C19" s="59"/>
      <c r="D19" s="60">
        <f>D20+D21</f>
        <v>0</v>
      </c>
      <c r="E19" s="45"/>
      <c r="F19" s="61"/>
      <c r="G19" s="48" t="s">
        <v>1484</v>
      </c>
      <c r="H19" s="62"/>
      <c r="I19" s="62"/>
      <c r="J19" s="62"/>
      <c r="K19" s="51"/>
      <c r="L19" s="51"/>
    </row>
    <row r="20" spans="1:12" ht="16.5" customHeight="1">
      <c r="A20" s="51" t="s">
        <v>1485</v>
      </c>
      <c r="B20" s="59"/>
      <c r="C20" s="59"/>
      <c r="D20" s="60"/>
      <c r="E20" s="45"/>
      <c r="F20" s="61"/>
      <c r="G20" s="48" t="s">
        <v>1486</v>
      </c>
      <c r="H20" s="62"/>
      <c r="I20" s="62"/>
      <c r="J20" s="62">
        <f>SUM(J21:J22)</f>
        <v>0</v>
      </c>
      <c r="K20" s="51"/>
      <c r="L20" s="51"/>
    </row>
    <row r="21" spans="1:12" ht="16.5" customHeight="1">
      <c r="A21" s="51" t="s">
        <v>1487</v>
      </c>
      <c r="B21" s="59"/>
      <c r="C21" s="59"/>
      <c r="D21" s="60"/>
      <c r="E21" s="45"/>
      <c r="F21" s="61"/>
      <c r="G21" s="50" t="s">
        <v>1488</v>
      </c>
      <c r="H21" s="62"/>
      <c r="I21" s="62"/>
      <c r="J21" s="62"/>
      <c r="K21" s="51"/>
      <c r="L21" s="51"/>
    </row>
    <row r="22" spans="1:12" ht="16.5" customHeight="1">
      <c r="A22" s="45" t="s">
        <v>1489</v>
      </c>
      <c r="B22" s="59"/>
      <c r="C22" s="59"/>
      <c r="D22" s="60"/>
      <c r="E22" s="45"/>
      <c r="F22" s="61"/>
      <c r="G22" s="50" t="s">
        <v>1490</v>
      </c>
      <c r="H22" s="62"/>
      <c r="I22" s="62"/>
      <c r="J22" s="62"/>
      <c r="K22" s="51"/>
      <c r="L22" s="51"/>
    </row>
    <row r="23" spans="1:12" ht="16.5" customHeight="1">
      <c r="A23" s="45" t="s">
        <v>1491</v>
      </c>
      <c r="B23" s="59"/>
      <c r="C23" s="59"/>
      <c r="D23" s="60"/>
      <c r="E23" s="45"/>
      <c r="F23" s="61"/>
      <c r="G23" s="45" t="s">
        <v>1492</v>
      </c>
      <c r="H23" s="62"/>
      <c r="I23" s="62"/>
      <c r="J23" s="62">
        <f>SUM(J24,J28,J32)</f>
        <v>0</v>
      </c>
      <c r="K23" s="51"/>
      <c r="L23" s="51"/>
    </row>
    <row r="24" spans="1:12" ht="16.5" customHeight="1">
      <c r="A24" s="45" t="s">
        <v>1493</v>
      </c>
      <c r="B24" s="59"/>
      <c r="C24" s="59"/>
      <c r="D24" s="60"/>
      <c r="E24" s="45"/>
      <c r="F24" s="61"/>
      <c r="G24" s="48" t="s">
        <v>1494</v>
      </c>
      <c r="H24" s="62"/>
      <c r="I24" s="62"/>
      <c r="J24" s="62">
        <f>SUM(J25:J27)</f>
        <v>0</v>
      </c>
      <c r="K24" s="51"/>
      <c r="L24" s="51"/>
    </row>
    <row r="25" spans="1:12" ht="16.5" customHeight="1">
      <c r="A25" s="45" t="s">
        <v>1495</v>
      </c>
      <c r="B25" s="59"/>
      <c r="C25" s="59"/>
      <c r="D25" s="60"/>
      <c r="E25" s="45"/>
      <c r="F25" s="61"/>
      <c r="G25" s="48" t="s">
        <v>1496</v>
      </c>
      <c r="H25" s="62"/>
      <c r="I25" s="62"/>
      <c r="J25" s="62"/>
      <c r="K25" s="51"/>
      <c r="L25" s="51"/>
    </row>
    <row r="26" spans="1:12" ht="16.5" customHeight="1">
      <c r="A26" s="45" t="s">
        <v>1497</v>
      </c>
      <c r="B26" s="59"/>
      <c r="C26" s="59"/>
      <c r="D26" s="60"/>
      <c r="E26" s="45"/>
      <c r="F26" s="61"/>
      <c r="G26" s="48" t="s">
        <v>1498</v>
      </c>
      <c r="H26" s="62"/>
      <c r="I26" s="62"/>
      <c r="J26" s="62"/>
      <c r="K26" s="51"/>
      <c r="L26" s="51"/>
    </row>
    <row r="27" spans="1:12" ht="16.5" customHeight="1">
      <c r="A27" s="45" t="s">
        <v>1499</v>
      </c>
      <c r="B27" s="59"/>
      <c r="C27" s="59"/>
      <c r="D27" s="60">
        <f>SUM(D28:D32)</f>
        <v>0</v>
      </c>
      <c r="E27" s="45"/>
      <c r="F27" s="61"/>
      <c r="G27" s="48" t="s">
        <v>1500</v>
      </c>
      <c r="H27" s="62"/>
      <c r="I27" s="62"/>
      <c r="J27" s="62"/>
      <c r="K27" s="51"/>
      <c r="L27" s="51"/>
    </row>
    <row r="28" spans="1:12" ht="16.5" customHeight="1">
      <c r="A28" s="51" t="s">
        <v>1501</v>
      </c>
      <c r="B28" s="59"/>
      <c r="C28" s="59"/>
      <c r="D28" s="60"/>
      <c r="E28" s="45"/>
      <c r="F28" s="61"/>
      <c r="G28" s="48" t="s">
        <v>1502</v>
      </c>
      <c r="H28" s="62"/>
      <c r="I28" s="62"/>
      <c r="J28" s="62">
        <f>SUM(J29:J31)</f>
        <v>0</v>
      </c>
      <c r="K28" s="51"/>
      <c r="L28" s="51"/>
    </row>
    <row r="29" spans="1:12" ht="16.5" customHeight="1">
      <c r="A29" s="51" t="s">
        <v>1503</v>
      </c>
      <c r="B29" s="59"/>
      <c r="C29" s="59"/>
      <c r="D29" s="60"/>
      <c r="E29" s="45"/>
      <c r="F29" s="61"/>
      <c r="G29" s="48" t="s">
        <v>1496</v>
      </c>
      <c r="H29" s="62"/>
      <c r="I29" s="62"/>
      <c r="J29" s="62"/>
      <c r="K29" s="51"/>
      <c r="L29" s="51"/>
    </row>
    <row r="30" spans="1:12" ht="16.5" customHeight="1">
      <c r="A30" s="51" t="s">
        <v>1504</v>
      </c>
      <c r="B30" s="59"/>
      <c r="C30" s="59"/>
      <c r="D30" s="60"/>
      <c r="E30" s="45"/>
      <c r="F30" s="61"/>
      <c r="G30" s="48" t="s">
        <v>1498</v>
      </c>
      <c r="H30" s="62"/>
      <c r="I30" s="62"/>
      <c r="J30" s="62"/>
      <c r="K30" s="51"/>
      <c r="L30" s="51"/>
    </row>
    <row r="31" spans="1:12" ht="16.5" customHeight="1">
      <c r="A31" s="51" t="s">
        <v>1505</v>
      </c>
      <c r="B31" s="59"/>
      <c r="C31" s="59"/>
      <c r="D31" s="60"/>
      <c r="E31" s="45"/>
      <c r="F31" s="61"/>
      <c r="G31" s="49" t="s">
        <v>1506</v>
      </c>
      <c r="H31" s="62"/>
      <c r="I31" s="62"/>
      <c r="J31" s="62"/>
      <c r="K31" s="51"/>
      <c r="L31" s="51"/>
    </row>
    <row r="32" spans="1:12" ht="16.5" customHeight="1">
      <c r="A32" s="51" t="s">
        <v>1507</v>
      </c>
      <c r="B32" s="59"/>
      <c r="C32" s="59"/>
      <c r="D32" s="60"/>
      <c r="E32" s="45"/>
      <c r="F32" s="61"/>
      <c r="G32" s="48" t="s">
        <v>1508</v>
      </c>
      <c r="H32" s="62"/>
      <c r="I32" s="62"/>
      <c r="J32" s="62">
        <f>SUM(J33:J34)</f>
        <v>0</v>
      </c>
      <c r="K32" s="51"/>
      <c r="L32" s="51"/>
    </row>
    <row r="33" spans="1:12" ht="16.5" customHeight="1">
      <c r="A33" s="45" t="s">
        <v>1509</v>
      </c>
      <c r="B33" s="59"/>
      <c r="C33" s="59"/>
      <c r="D33" s="60"/>
      <c r="E33" s="45"/>
      <c r="F33" s="61"/>
      <c r="G33" s="50" t="s">
        <v>1498</v>
      </c>
      <c r="H33" s="62"/>
      <c r="I33" s="62"/>
      <c r="J33" s="62"/>
      <c r="K33" s="51"/>
      <c r="L33" s="51"/>
    </row>
    <row r="34" spans="1:12" ht="16.5" customHeight="1">
      <c r="A34" s="51" t="s">
        <v>1510</v>
      </c>
      <c r="B34" s="59"/>
      <c r="C34" s="59"/>
      <c r="D34" s="60">
        <f>D35+D36+D37+D41+D42+D43+D44+D45+D46+D49+D50</f>
        <v>0</v>
      </c>
      <c r="E34" s="45"/>
      <c r="F34" s="61"/>
      <c r="G34" s="50" t="s">
        <v>1511</v>
      </c>
      <c r="H34" s="62"/>
      <c r="I34" s="62"/>
      <c r="J34" s="62"/>
      <c r="K34" s="51"/>
      <c r="L34" s="51"/>
    </row>
    <row r="35" spans="1:12" ht="16.5" customHeight="1">
      <c r="A35" s="64" t="s">
        <v>1512</v>
      </c>
      <c r="B35" s="51"/>
      <c r="C35" s="51"/>
      <c r="D35" s="65"/>
      <c r="E35" s="45"/>
      <c r="F35" s="61"/>
      <c r="G35" s="45" t="s">
        <v>1513</v>
      </c>
      <c r="H35" s="62"/>
      <c r="I35" s="62"/>
      <c r="J35" s="62">
        <f>SUM(J36,J41)</f>
        <v>0</v>
      </c>
      <c r="K35" s="51"/>
      <c r="L35" s="51"/>
    </row>
    <row r="36" spans="1:12" ht="16.5" customHeight="1">
      <c r="A36" s="64" t="s">
        <v>1514</v>
      </c>
      <c r="B36" s="51"/>
      <c r="C36" s="51"/>
      <c r="D36" s="65"/>
      <c r="E36" s="45"/>
      <c r="F36" s="61"/>
      <c r="G36" s="45" t="s">
        <v>1515</v>
      </c>
      <c r="H36" s="62"/>
      <c r="I36" s="62"/>
      <c r="J36" s="62">
        <f>SUM(J37:J40)</f>
        <v>0</v>
      </c>
      <c r="K36" s="51"/>
      <c r="L36" s="51"/>
    </row>
    <row r="37" spans="1:12" ht="16.5" customHeight="1">
      <c r="A37" s="64" t="s">
        <v>1516</v>
      </c>
      <c r="B37" s="51"/>
      <c r="C37" s="51"/>
      <c r="D37" s="65">
        <f>D38+D39+D40</f>
        <v>0</v>
      </c>
      <c r="E37" s="45"/>
      <c r="F37" s="61"/>
      <c r="G37" s="45" t="s">
        <v>1517</v>
      </c>
      <c r="H37" s="62"/>
      <c r="I37" s="62"/>
      <c r="J37" s="62"/>
      <c r="K37" s="51"/>
      <c r="L37" s="51"/>
    </row>
    <row r="38" spans="1:12" ht="16.5" customHeight="1">
      <c r="A38" s="64" t="s">
        <v>1518</v>
      </c>
      <c r="B38" s="51"/>
      <c r="C38" s="51"/>
      <c r="D38" s="65"/>
      <c r="E38" s="45"/>
      <c r="F38" s="61"/>
      <c r="G38" s="45" t="s">
        <v>1519</v>
      </c>
      <c r="H38" s="62"/>
      <c r="I38" s="62"/>
      <c r="J38" s="62"/>
      <c r="K38" s="51"/>
      <c r="L38" s="51"/>
    </row>
    <row r="39" spans="1:12" ht="16.5" customHeight="1">
      <c r="A39" s="48" t="s">
        <v>1520</v>
      </c>
      <c r="B39" s="51"/>
      <c r="C39" s="51"/>
      <c r="D39" s="65"/>
      <c r="E39" s="45"/>
      <c r="F39" s="61"/>
      <c r="G39" s="45" t="s">
        <v>1521</v>
      </c>
      <c r="H39" s="62"/>
      <c r="I39" s="62"/>
      <c r="J39" s="62"/>
      <c r="K39" s="51"/>
      <c r="L39" s="51"/>
    </row>
    <row r="40" spans="1:12" ht="16.5" customHeight="1">
      <c r="A40" s="48" t="s">
        <v>1522</v>
      </c>
      <c r="B40" s="51"/>
      <c r="C40" s="51"/>
      <c r="D40" s="65"/>
      <c r="E40" s="45"/>
      <c r="F40" s="61"/>
      <c r="G40" s="45" t="s">
        <v>1523</v>
      </c>
      <c r="H40" s="62"/>
      <c r="I40" s="62"/>
      <c r="J40" s="62"/>
      <c r="K40" s="51"/>
      <c r="L40" s="51"/>
    </row>
    <row r="41" spans="1:12" ht="16.5" customHeight="1">
      <c r="A41" s="64" t="s">
        <v>1524</v>
      </c>
      <c r="B41" s="51"/>
      <c r="C41" s="51"/>
      <c r="D41" s="65"/>
      <c r="E41" s="45"/>
      <c r="F41" s="61"/>
      <c r="G41" s="45" t="s">
        <v>1525</v>
      </c>
      <c r="H41" s="62"/>
      <c r="I41" s="62"/>
      <c r="J41" s="62">
        <f>SUM(J42:J45)</f>
        <v>0</v>
      </c>
      <c r="K41" s="51"/>
      <c r="L41" s="51"/>
    </row>
    <row r="42" spans="1:12" ht="16.5" customHeight="1">
      <c r="A42" s="64" t="s">
        <v>1526</v>
      </c>
      <c r="B42" s="51"/>
      <c r="C42" s="51"/>
      <c r="D42" s="65"/>
      <c r="E42" s="45"/>
      <c r="F42" s="61"/>
      <c r="G42" s="45" t="s">
        <v>1527</v>
      </c>
      <c r="H42" s="62"/>
      <c r="I42" s="62"/>
      <c r="J42" s="62"/>
      <c r="K42" s="51"/>
      <c r="L42" s="51"/>
    </row>
    <row r="43" spans="1:12" ht="16.5" customHeight="1">
      <c r="A43" s="64" t="s">
        <v>1528</v>
      </c>
      <c r="B43" s="51"/>
      <c r="C43" s="51"/>
      <c r="D43" s="65"/>
      <c r="E43" s="45"/>
      <c r="F43" s="61"/>
      <c r="G43" s="45" t="s">
        <v>1529</v>
      </c>
      <c r="H43" s="62"/>
      <c r="I43" s="62"/>
      <c r="J43" s="62"/>
      <c r="K43" s="51"/>
      <c r="L43" s="51"/>
    </row>
    <row r="44" spans="1:12" ht="16.5" customHeight="1">
      <c r="A44" s="64" t="s">
        <v>1530</v>
      </c>
      <c r="B44" s="51"/>
      <c r="C44" s="51"/>
      <c r="D44" s="65"/>
      <c r="E44" s="45"/>
      <c r="F44" s="61"/>
      <c r="G44" s="45" t="s">
        <v>1531</v>
      </c>
      <c r="H44" s="62"/>
      <c r="I44" s="62"/>
      <c r="J44" s="62"/>
      <c r="K44" s="51"/>
      <c r="L44" s="51"/>
    </row>
    <row r="45" spans="1:12" ht="16.5" customHeight="1">
      <c r="A45" s="64" t="s">
        <v>1532</v>
      </c>
      <c r="B45" s="51"/>
      <c r="C45" s="51"/>
      <c r="D45" s="65"/>
      <c r="E45" s="45"/>
      <c r="F45" s="61"/>
      <c r="G45" s="45" t="s">
        <v>1533</v>
      </c>
      <c r="H45" s="62"/>
      <c r="I45" s="62"/>
      <c r="J45" s="62"/>
      <c r="K45" s="51"/>
      <c r="L45" s="51"/>
    </row>
    <row r="46" spans="1:12" ht="16.5" customHeight="1">
      <c r="A46" s="64" t="s">
        <v>1534</v>
      </c>
      <c r="B46" s="51"/>
      <c r="C46" s="51"/>
      <c r="D46" s="65">
        <f>D47+D48</f>
        <v>0</v>
      </c>
      <c r="E46" s="45"/>
      <c r="F46" s="61"/>
      <c r="G46" s="45" t="s">
        <v>1535</v>
      </c>
      <c r="H46" s="62"/>
      <c r="I46" s="62"/>
      <c r="J46" s="62">
        <f>SUM(J47,J63,J67:J68,J74,J78,J82,J86,J92,J95)</f>
        <v>0</v>
      </c>
      <c r="K46" s="51"/>
      <c r="L46" s="51"/>
    </row>
    <row r="47" spans="1:12" s="31" customFormat="1" ht="16.5" customHeight="1">
      <c r="A47" s="51" t="s">
        <v>1536</v>
      </c>
      <c r="B47" s="66"/>
      <c r="C47" s="66"/>
      <c r="D47" s="67"/>
      <c r="E47" s="45"/>
      <c r="F47" s="61"/>
      <c r="G47" s="45" t="s">
        <v>1537</v>
      </c>
      <c r="H47" s="62"/>
      <c r="I47" s="62"/>
      <c r="J47" s="62">
        <f>SUM(J48:J62)</f>
        <v>0</v>
      </c>
      <c r="K47" s="51"/>
      <c r="L47" s="51"/>
    </row>
    <row r="48" spans="1:12" ht="16.5" customHeight="1">
      <c r="A48" s="48" t="s">
        <v>1538</v>
      </c>
      <c r="B48" s="51"/>
      <c r="C48" s="51"/>
      <c r="D48" s="65"/>
      <c r="E48" s="45"/>
      <c r="F48" s="61"/>
      <c r="G48" s="49" t="s">
        <v>1539</v>
      </c>
      <c r="H48" s="62"/>
      <c r="I48" s="62"/>
      <c r="J48" s="62"/>
      <c r="K48" s="51"/>
      <c r="L48" s="51"/>
    </row>
    <row r="49" spans="1:12" ht="16.5" customHeight="1">
      <c r="A49" s="64" t="s">
        <v>1540</v>
      </c>
      <c r="B49" s="51"/>
      <c r="C49" s="51"/>
      <c r="D49" s="65"/>
      <c r="E49" s="45"/>
      <c r="F49" s="61"/>
      <c r="G49" s="49" t="s">
        <v>1541</v>
      </c>
      <c r="H49" s="62"/>
      <c r="I49" s="62"/>
      <c r="J49" s="62"/>
      <c r="K49" s="51"/>
      <c r="L49" s="51"/>
    </row>
    <row r="50" spans="1:12" ht="16.5" customHeight="1">
      <c r="A50" s="64" t="s">
        <v>1542</v>
      </c>
      <c r="B50" s="51"/>
      <c r="C50" s="51"/>
      <c r="D50" s="65">
        <f>D51+D52</f>
        <v>0</v>
      </c>
      <c r="E50" s="45"/>
      <c r="F50" s="61"/>
      <c r="G50" s="49" t="s">
        <v>1543</v>
      </c>
      <c r="H50" s="62"/>
      <c r="I50" s="62"/>
      <c r="J50" s="62"/>
      <c r="K50" s="51"/>
      <c r="L50" s="51"/>
    </row>
    <row r="51" spans="1:12" ht="16.5" customHeight="1">
      <c r="A51" s="64" t="s">
        <v>1544</v>
      </c>
      <c r="B51" s="48"/>
      <c r="C51" s="48"/>
      <c r="D51" s="68"/>
      <c r="E51" s="45"/>
      <c r="F51" s="61"/>
      <c r="G51" s="49" t="s">
        <v>1545</v>
      </c>
      <c r="H51" s="62"/>
      <c r="I51" s="62"/>
      <c r="J51" s="62"/>
      <c r="K51" s="51"/>
      <c r="L51" s="51"/>
    </row>
    <row r="52" spans="1:12" ht="16.5" customHeight="1">
      <c r="A52" s="48" t="s">
        <v>1546</v>
      </c>
      <c r="B52" s="48"/>
      <c r="C52" s="48"/>
      <c r="D52" s="68"/>
      <c r="E52" s="45"/>
      <c r="F52" s="61"/>
      <c r="G52" s="49" t="s">
        <v>1547</v>
      </c>
      <c r="H52" s="62"/>
      <c r="I52" s="62"/>
      <c r="J52" s="62"/>
      <c r="K52" s="51"/>
      <c r="L52" s="51"/>
    </row>
    <row r="53" spans="1:12" ht="16.5" customHeight="1">
      <c r="A53" s="48"/>
      <c r="B53" s="48"/>
      <c r="C53" s="48"/>
      <c r="D53" s="68"/>
      <c r="E53" s="48"/>
      <c r="F53" s="48"/>
      <c r="G53" s="49" t="s">
        <v>1548</v>
      </c>
      <c r="H53" s="62"/>
      <c r="I53" s="62"/>
      <c r="J53" s="62"/>
      <c r="K53" s="51"/>
      <c r="L53" s="51"/>
    </row>
    <row r="54" spans="1:12" ht="16.5" customHeight="1">
      <c r="A54" s="48"/>
      <c r="B54" s="48"/>
      <c r="C54" s="48"/>
      <c r="D54" s="68"/>
      <c r="E54" s="48"/>
      <c r="F54" s="48"/>
      <c r="G54" s="49" t="s">
        <v>1549</v>
      </c>
      <c r="H54" s="62"/>
      <c r="I54" s="62"/>
      <c r="J54" s="62"/>
      <c r="K54" s="51"/>
      <c r="L54" s="51"/>
    </row>
    <row r="55" spans="1:12" ht="16.5" customHeight="1">
      <c r="A55" s="48"/>
      <c r="B55" s="48"/>
      <c r="C55" s="48"/>
      <c r="D55" s="68"/>
      <c r="E55" s="48"/>
      <c r="F55" s="48"/>
      <c r="G55" s="49" t="s">
        <v>1550</v>
      </c>
      <c r="H55" s="62"/>
      <c r="I55" s="62"/>
      <c r="J55" s="62"/>
      <c r="K55" s="51"/>
      <c r="L55" s="51"/>
    </row>
    <row r="56" spans="1:12" ht="16.5" customHeight="1">
      <c r="A56" s="48"/>
      <c r="B56" s="45"/>
      <c r="C56" s="45"/>
      <c r="D56" s="68"/>
      <c r="E56" s="45"/>
      <c r="F56" s="45"/>
      <c r="G56" s="49" t="s">
        <v>1551</v>
      </c>
      <c r="H56" s="62"/>
      <c r="I56" s="62"/>
      <c r="J56" s="62"/>
      <c r="K56" s="51"/>
      <c r="L56" s="51"/>
    </row>
    <row r="57" spans="1:12" ht="16.5" customHeight="1">
      <c r="A57" s="48"/>
      <c r="B57" s="45"/>
      <c r="C57" s="45"/>
      <c r="D57" s="68"/>
      <c r="E57" s="45"/>
      <c r="F57" s="45"/>
      <c r="G57" s="49" t="s">
        <v>1552</v>
      </c>
      <c r="H57" s="62"/>
      <c r="I57" s="62"/>
      <c r="J57" s="62"/>
      <c r="K57" s="51"/>
      <c r="L57" s="51"/>
    </row>
    <row r="58" spans="1:12" ht="16.5" customHeight="1">
      <c r="A58" s="48"/>
      <c r="B58" s="45"/>
      <c r="C58" s="45"/>
      <c r="D58" s="68"/>
      <c r="E58" s="45"/>
      <c r="F58" s="45"/>
      <c r="G58" s="49" t="s">
        <v>924</v>
      </c>
      <c r="H58" s="62"/>
      <c r="I58" s="62"/>
      <c r="J58" s="62"/>
      <c r="K58" s="51"/>
      <c r="L58" s="51"/>
    </row>
    <row r="59" spans="1:12" ht="16.5" customHeight="1">
      <c r="A59" s="48"/>
      <c r="B59" s="45"/>
      <c r="C59" s="45"/>
      <c r="D59" s="68"/>
      <c r="E59" s="45"/>
      <c r="F59" s="45"/>
      <c r="G59" s="49" t="s">
        <v>1553</v>
      </c>
      <c r="H59" s="62"/>
      <c r="I59" s="62"/>
      <c r="J59" s="62"/>
      <c r="K59" s="51"/>
      <c r="L59" s="51"/>
    </row>
    <row r="60" spans="1:12" ht="16.5" customHeight="1">
      <c r="A60" s="48"/>
      <c r="B60" s="45"/>
      <c r="C60" s="45"/>
      <c r="D60" s="68"/>
      <c r="E60" s="45"/>
      <c r="F60" s="45"/>
      <c r="G60" s="69" t="s">
        <v>1554</v>
      </c>
      <c r="H60" s="62"/>
      <c r="I60" s="62"/>
      <c r="J60" s="62"/>
      <c r="K60" s="51"/>
      <c r="L60" s="51"/>
    </row>
    <row r="61" spans="1:12" ht="16.5" customHeight="1">
      <c r="A61" s="48"/>
      <c r="B61" s="45"/>
      <c r="C61" s="45"/>
      <c r="D61" s="68"/>
      <c r="E61" s="45"/>
      <c r="F61" s="45"/>
      <c r="G61" s="69" t="s">
        <v>1555</v>
      </c>
      <c r="H61" s="62"/>
      <c r="I61" s="62"/>
      <c r="J61" s="62"/>
      <c r="K61" s="51"/>
      <c r="L61" s="51"/>
    </row>
    <row r="62" spans="1:12" ht="16.5" customHeight="1">
      <c r="A62" s="48"/>
      <c r="B62" s="45"/>
      <c r="C62" s="45"/>
      <c r="D62" s="68"/>
      <c r="E62" s="45"/>
      <c r="F62" s="45"/>
      <c r="G62" s="69" t="s">
        <v>1556</v>
      </c>
      <c r="H62" s="62"/>
      <c r="I62" s="62"/>
      <c r="J62" s="62"/>
      <c r="K62" s="51"/>
      <c r="L62" s="51"/>
    </row>
    <row r="63" spans="1:12" ht="16.5" customHeight="1">
      <c r="A63" s="48"/>
      <c r="B63" s="45"/>
      <c r="C63" s="45"/>
      <c r="D63" s="68"/>
      <c r="E63" s="45"/>
      <c r="F63" s="45"/>
      <c r="G63" s="45" t="s">
        <v>1557</v>
      </c>
      <c r="H63" s="62"/>
      <c r="I63" s="62"/>
      <c r="J63" s="62">
        <f>SUM(J64:J66)</f>
        <v>0</v>
      </c>
      <c r="K63" s="51"/>
      <c r="L63" s="51"/>
    </row>
    <row r="64" spans="1:12" ht="16.5" customHeight="1">
      <c r="A64" s="48"/>
      <c r="B64" s="45"/>
      <c r="C64" s="45"/>
      <c r="D64" s="68"/>
      <c r="E64" s="45"/>
      <c r="F64" s="45"/>
      <c r="G64" s="49" t="s">
        <v>1539</v>
      </c>
      <c r="H64" s="62"/>
      <c r="I64" s="62"/>
      <c r="J64" s="62"/>
      <c r="K64" s="51"/>
      <c r="L64" s="51"/>
    </row>
    <row r="65" spans="1:12" ht="16.5" customHeight="1">
      <c r="A65" s="48"/>
      <c r="B65" s="45"/>
      <c r="C65" s="45"/>
      <c r="D65" s="68"/>
      <c r="E65" s="45"/>
      <c r="F65" s="45"/>
      <c r="G65" s="49" t="s">
        <v>1541</v>
      </c>
      <c r="H65" s="62"/>
      <c r="I65" s="62"/>
      <c r="J65" s="62"/>
      <c r="K65" s="51"/>
      <c r="L65" s="51"/>
    </row>
    <row r="66" spans="1:12" ht="16.5" customHeight="1">
      <c r="A66" s="48"/>
      <c r="B66" s="45"/>
      <c r="C66" s="45"/>
      <c r="D66" s="68"/>
      <c r="E66" s="45"/>
      <c r="F66" s="45"/>
      <c r="G66" s="49" t="s">
        <v>1558</v>
      </c>
      <c r="H66" s="62"/>
      <c r="I66" s="62"/>
      <c r="J66" s="62"/>
      <c r="K66" s="51"/>
      <c r="L66" s="51"/>
    </row>
    <row r="67" spans="1:12" ht="16.5" customHeight="1">
      <c r="A67" s="48"/>
      <c r="B67" s="45"/>
      <c r="C67" s="45"/>
      <c r="D67" s="68"/>
      <c r="E67" s="45"/>
      <c r="F67" s="45"/>
      <c r="G67" s="45" t="s">
        <v>1559</v>
      </c>
      <c r="H67" s="62"/>
      <c r="I67" s="62"/>
      <c r="J67" s="62"/>
      <c r="K67" s="51"/>
      <c r="L67" s="51"/>
    </row>
    <row r="68" spans="1:12" ht="16.5" customHeight="1">
      <c r="A68" s="48"/>
      <c r="B68" s="45"/>
      <c r="C68" s="45"/>
      <c r="D68" s="68"/>
      <c r="E68" s="45"/>
      <c r="F68" s="45"/>
      <c r="G68" s="45" t="s">
        <v>1560</v>
      </c>
      <c r="H68" s="62"/>
      <c r="I68" s="62"/>
      <c r="J68" s="62">
        <f>SUM(J69:J73)</f>
        <v>0</v>
      </c>
      <c r="K68" s="51"/>
      <c r="L68" s="51"/>
    </row>
    <row r="69" spans="1:12" ht="16.5" customHeight="1">
      <c r="A69" s="45"/>
      <c r="B69" s="45"/>
      <c r="C69" s="45"/>
      <c r="D69" s="68"/>
      <c r="E69" s="45"/>
      <c r="F69" s="45"/>
      <c r="G69" s="49" t="s">
        <v>1561</v>
      </c>
      <c r="H69" s="62"/>
      <c r="I69" s="62"/>
      <c r="J69" s="62"/>
      <c r="K69" s="51"/>
      <c r="L69" s="51"/>
    </row>
    <row r="70" spans="1:12" ht="16.5" customHeight="1">
      <c r="A70" s="45"/>
      <c r="B70" s="45"/>
      <c r="C70" s="45"/>
      <c r="D70" s="68"/>
      <c r="E70" s="45"/>
      <c r="F70" s="45"/>
      <c r="G70" s="49" t="s">
        <v>1562</v>
      </c>
      <c r="H70" s="62"/>
      <c r="I70" s="62"/>
      <c r="J70" s="62"/>
      <c r="K70" s="51"/>
      <c r="L70" s="51"/>
    </row>
    <row r="71" spans="1:12" ht="16.5" customHeight="1">
      <c r="A71" s="45"/>
      <c r="B71" s="45"/>
      <c r="C71" s="45"/>
      <c r="D71" s="68"/>
      <c r="E71" s="45"/>
      <c r="F71" s="45"/>
      <c r="G71" s="49" t="s">
        <v>1563</v>
      </c>
      <c r="H71" s="62"/>
      <c r="I71" s="62"/>
      <c r="J71" s="62"/>
      <c r="K71" s="51"/>
      <c r="L71" s="51"/>
    </row>
    <row r="72" spans="1:12" ht="16.5" customHeight="1">
      <c r="A72" s="45"/>
      <c r="B72" s="45"/>
      <c r="C72" s="45"/>
      <c r="D72" s="68"/>
      <c r="E72" s="45"/>
      <c r="F72" s="45"/>
      <c r="G72" s="49" t="s">
        <v>1564</v>
      </c>
      <c r="H72" s="62"/>
      <c r="I72" s="62"/>
      <c r="J72" s="62"/>
      <c r="K72" s="51"/>
      <c r="L72" s="51"/>
    </row>
    <row r="73" spans="1:12" ht="16.5" customHeight="1">
      <c r="A73" s="45"/>
      <c r="B73" s="45"/>
      <c r="C73" s="45"/>
      <c r="D73" s="68"/>
      <c r="E73" s="45"/>
      <c r="F73" s="45"/>
      <c r="G73" s="49" t="s">
        <v>1565</v>
      </c>
      <c r="H73" s="62"/>
      <c r="I73" s="62"/>
      <c r="J73" s="62"/>
      <c r="K73" s="51"/>
      <c r="L73" s="51"/>
    </row>
    <row r="74" spans="1:12" ht="16.5" customHeight="1">
      <c r="A74" s="45"/>
      <c r="B74" s="45"/>
      <c r="C74" s="45"/>
      <c r="D74" s="68"/>
      <c r="E74" s="45"/>
      <c r="F74" s="45"/>
      <c r="G74" s="45" t="s">
        <v>1566</v>
      </c>
      <c r="H74" s="62"/>
      <c r="I74" s="62"/>
      <c r="J74" s="62">
        <f>SUM(J75:J77)</f>
        <v>0</v>
      </c>
      <c r="K74" s="51"/>
      <c r="L74" s="51"/>
    </row>
    <row r="75" spans="1:12" ht="16.5" customHeight="1">
      <c r="A75" s="45"/>
      <c r="B75" s="45"/>
      <c r="C75" s="45"/>
      <c r="D75" s="68"/>
      <c r="E75" s="45"/>
      <c r="F75" s="45"/>
      <c r="G75" s="45" t="s">
        <v>1567</v>
      </c>
      <c r="H75" s="62"/>
      <c r="I75" s="62"/>
      <c r="J75" s="62"/>
      <c r="K75" s="51"/>
      <c r="L75" s="51"/>
    </row>
    <row r="76" spans="1:12" ht="16.5" customHeight="1">
      <c r="A76" s="45"/>
      <c r="B76" s="45"/>
      <c r="C76" s="45"/>
      <c r="D76" s="68"/>
      <c r="E76" s="45"/>
      <c r="F76" s="45"/>
      <c r="G76" s="45" t="s">
        <v>1568</v>
      </c>
      <c r="H76" s="62"/>
      <c r="I76" s="62"/>
      <c r="J76" s="62"/>
      <c r="K76" s="51"/>
      <c r="L76" s="51"/>
    </row>
    <row r="77" spans="1:12" ht="16.5" customHeight="1">
      <c r="A77" s="45"/>
      <c r="B77" s="45"/>
      <c r="C77" s="45"/>
      <c r="D77" s="68"/>
      <c r="E77" s="45"/>
      <c r="F77" s="45"/>
      <c r="G77" s="45" t="s">
        <v>1569</v>
      </c>
      <c r="H77" s="62"/>
      <c r="I77" s="62"/>
      <c r="J77" s="62"/>
      <c r="K77" s="51"/>
      <c r="L77" s="51"/>
    </row>
    <row r="78" spans="1:12" ht="16.5" customHeight="1">
      <c r="A78" s="45"/>
      <c r="B78" s="45"/>
      <c r="C78" s="45"/>
      <c r="D78" s="68"/>
      <c r="E78" s="45"/>
      <c r="F78" s="45"/>
      <c r="G78" s="45" t="s">
        <v>1570</v>
      </c>
      <c r="H78" s="62"/>
      <c r="I78" s="62"/>
      <c r="J78" s="62">
        <f>SUM(J79:J81)</f>
        <v>0</v>
      </c>
      <c r="K78" s="51"/>
      <c r="L78" s="51"/>
    </row>
    <row r="79" spans="1:12" ht="16.5" customHeight="1">
      <c r="A79" s="45"/>
      <c r="B79" s="45"/>
      <c r="C79" s="45"/>
      <c r="D79" s="68"/>
      <c r="E79" s="45"/>
      <c r="F79" s="45"/>
      <c r="G79" s="50" t="s">
        <v>1539</v>
      </c>
      <c r="H79" s="62"/>
      <c r="I79" s="62"/>
      <c r="J79" s="62"/>
      <c r="K79" s="51"/>
      <c r="L79" s="51"/>
    </row>
    <row r="80" spans="1:12" ht="16.5" customHeight="1">
      <c r="A80" s="45"/>
      <c r="B80" s="45"/>
      <c r="C80" s="45"/>
      <c r="D80" s="68"/>
      <c r="E80" s="45"/>
      <c r="F80" s="45"/>
      <c r="G80" s="50" t="s">
        <v>1541</v>
      </c>
      <c r="H80" s="62"/>
      <c r="I80" s="62"/>
      <c r="J80" s="62"/>
      <c r="K80" s="51"/>
      <c r="L80" s="51"/>
    </row>
    <row r="81" spans="1:12" ht="16.5" customHeight="1">
      <c r="A81" s="45"/>
      <c r="B81" s="45"/>
      <c r="C81" s="45"/>
      <c r="D81" s="68"/>
      <c r="E81" s="45"/>
      <c r="F81" s="45"/>
      <c r="G81" s="50" t="s">
        <v>1571</v>
      </c>
      <c r="H81" s="62"/>
      <c r="I81" s="62"/>
      <c r="J81" s="62"/>
      <c r="K81" s="51"/>
      <c r="L81" s="51"/>
    </row>
    <row r="82" spans="1:12" ht="16.5" customHeight="1">
      <c r="A82" s="45"/>
      <c r="B82" s="45"/>
      <c r="C82" s="45"/>
      <c r="D82" s="68"/>
      <c r="E82" s="45"/>
      <c r="F82" s="45"/>
      <c r="G82" s="45" t="s">
        <v>1572</v>
      </c>
      <c r="H82" s="62"/>
      <c r="I82" s="62"/>
      <c r="J82" s="62">
        <f>SUM(J83:J85)</f>
        <v>0</v>
      </c>
      <c r="K82" s="51"/>
      <c r="L82" s="51"/>
    </row>
    <row r="83" spans="1:12" ht="16.5" customHeight="1">
      <c r="A83" s="45"/>
      <c r="B83" s="45"/>
      <c r="C83" s="45"/>
      <c r="D83" s="68"/>
      <c r="E83" s="45"/>
      <c r="F83" s="45"/>
      <c r="G83" s="50" t="s">
        <v>1539</v>
      </c>
      <c r="H83" s="62"/>
      <c r="I83" s="62"/>
      <c r="J83" s="62"/>
      <c r="K83" s="51"/>
      <c r="L83" s="51"/>
    </row>
    <row r="84" spans="1:12" ht="16.5" customHeight="1">
      <c r="A84" s="45"/>
      <c r="B84" s="45"/>
      <c r="C84" s="45"/>
      <c r="D84" s="68"/>
      <c r="E84" s="45"/>
      <c r="F84" s="45"/>
      <c r="G84" s="50" t="s">
        <v>1541</v>
      </c>
      <c r="H84" s="62"/>
      <c r="I84" s="62"/>
      <c r="J84" s="62"/>
      <c r="K84" s="51"/>
      <c r="L84" s="51"/>
    </row>
    <row r="85" spans="1:12" ht="16.5" customHeight="1">
      <c r="A85" s="45"/>
      <c r="B85" s="45"/>
      <c r="C85" s="45"/>
      <c r="D85" s="68"/>
      <c r="E85" s="45"/>
      <c r="F85" s="45"/>
      <c r="G85" s="50" t="s">
        <v>1573</v>
      </c>
      <c r="H85" s="62"/>
      <c r="I85" s="62"/>
      <c r="J85" s="62"/>
      <c r="K85" s="51"/>
      <c r="L85" s="51"/>
    </row>
    <row r="86" spans="1:12" ht="16.5" customHeight="1">
      <c r="A86" s="45"/>
      <c r="B86" s="45"/>
      <c r="C86" s="45"/>
      <c r="D86" s="68"/>
      <c r="E86" s="45"/>
      <c r="F86" s="45"/>
      <c r="G86" s="45" t="s">
        <v>1574</v>
      </c>
      <c r="H86" s="62"/>
      <c r="I86" s="62"/>
      <c r="J86" s="62">
        <f>SUM(J87:J91)</f>
        <v>0</v>
      </c>
      <c r="K86" s="51"/>
      <c r="L86" s="51"/>
    </row>
    <row r="87" spans="1:12" ht="16.5" customHeight="1">
      <c r="A87" s="45"/>
      <c r="B87" s="45"/>
      <c r="C87" s="45"/>
      <c r="D87" s="68"/>
      <c r="E87" s="45"/>
      <c r="F87" s="45"/>
      <c r="G87" s="50" t="s">
        <v>1561</v>
      </c>
      <c r="H87" s="62"/>
      <c r="I87" s="62"/>
      <c r="J87" s="62"/>
      <c r="K87" s="51"/>
      <c r="L87" s="51"/>
    </row>
    <row r="88" spans="1:12" ht="16.5" customHeight="1">
      <c r="A88" s="45"/>
      <c r="B88" s="45"/>
      <c r="C88" s="45"/>
      <c r="D88" s="68"/>
      <c r="E88" s="45"/>
      <c r="F88" s="45"/>
      <c r="G88" s="50" t="s">
        <v>1562</v>
      </c>
      <c r="H88" s="62"/>
      <c r="I88" s="62"/>
      <c r="J88" s="62"/>
      <c r="K88" s="51"/>
      <c r="L88" s="51"/>
    </row>
    <row r="89" spans="1:12" ht="16.5" customHeight="1">
      <c r="A89" s="45"/>
      <c r="B89" s="45"/>
      <c r="C89" s="45"/>
      <c r="D89" s="68"/>
      <c r="E89" s="45"/>
      <c r="F89" s="45"/>
      <c r="G89" s="50" t="s">
        <v>1563</v>
      </c>
      <c r="H89" s="62"/>
      <c r="I89" s="62"/>
      <c r="J89" s="62"/>
      <c r="K89" s="51"/>
      <c r="L89" s="51"/>
    </row>
    <row r="90" spans="1:12" ht="16.5" customHeight="1">
      <c r="A90" s="45"/>
      <c r="B90" s="45"/>
      <c r="C90" s="45"/>
      <c r="D90" s="68"/>
      <c r="E90" s="45"/>
      <c r="F90" s="45"/>
      <c r="G90" s="50" t="s">
        <v>1564</v>
      </c>
      <c r="H90" s="62"/>
      <c r="I90" s="62"/>
      <c r="J90" s="62"/>
      <c r="K90" s="51"/>
      <c r="L90" s="51"/>
    </row>
    <row r="91" spans="1:12" ht="16.5" customHeight="1">
      <c r="A91" s="45"/>
      <c r="B91" s="45"/>
      <c r="C91" s="45"/>
      <c r="D91" s="68"/>
      <c r="E91" s="45"/>
      <c r="F91" s="45"/>
      <c r="G91" s="50" t="s">
        <v>1575</v>
      </c>
      <c r="H91" s="62"/>
      <c r="I91" s="62"/>
      <c r="J91" s="62"/>
      <c r="K91" s="51"/>
      <c r="L91" s="51"/>
    </row>
    <row r="92" spans="1:12" ht="16.5" customHeight="1">
      <c r="A92" s="45"/>
      <c r="B92" s="45"/>
      <c r="C92" s="45"/>
      <c r="D92" s="68"/>
      <c r="E92" s="45"/>
      <c r="F92" s="45"/>
      <c r="G92" s="45" t="s">
        <v>1576</v>
      </c>
      <c r="H92" s="62"/>
      <c r="I92" s="62"/>
      <c r="J92" s="62">
        <f>SUM(J93:J94)</f>
        <v>0</v>
      </c>
      <c r="K92" s="51"/>
      <c r="L92" s="51"/>
    </row>
    <row r="93" spans="1:12" ht="16.5" customHeight="1">
      <c r="A93" s="45"/>
      <c r="B93" s="45"/>
      <c r="C93" s="45"/>
      <c r="D93" s="68"/>
      <c r="E93" s="45"/>
      <c r="F93" s="45"/>
      <c r="G93" s="50" t="s">
        <v>1567</v>
      </c>
      <c r="H93" s="62"/>
      <c r="I93" s="62"/>
      <c r="J93" s="62"/>
      <c r="K93" s="51"/>
      <c r="L93" s="51"/>
    </row>
    <row r="94" spans="1:12" ht="16.5" customHeight="1">
      <c r="A94" s="45"/>
      <c r="B94" s="45"/>
      <c r="C94" s="45"/>
      <c r="D94" s="68"/>
      <c r="E94" s="45"/>
      <c r="F94" s="45"/>
      <c r="G94" s="50" t="s">
        <v>1577</v>
      </c>
      <c r="H94" s="62"/>
      <c r="I94" s="62"/>
      <c r="J94" s="62"/>
      <c r="K94" s="51"/>
      <c r="L94" s="51"/>
    </row>
    <row r="95" spans="1:12" ht="16.5" customHeight="1">
      <c r="A95" s="45"/>
      <c r="B95" s="45"/>
      <c r="C95" s="45"/>
      <c r="D95" s="68"/>
      <c r="E95" s="45"/>
      <c r="F95" s="45"/>
      <c r="G95" s="50" t="s">
        <v>1578</v>
      </c>
      <c r="H95" s="62"/>
      <c r="I95" s="62"/>
      <c r="J95" s="62">
        <f>SUM(J96:J103)</f>
        <v>0</v>
      </c>
      <c r="K95" s="51"/>
      <c r="L95" s="51"/>
    </row>
    <row r="96" spans="1:12" ht="16.5" customHeight="1">
      <c r="A96" s="45"/>
      <c r="B96" s="45"/>
      <c r="C96" s="45"/>
      <c r="D96" s="68"/>
      <c r="E96" s="45"/>
      <c r="F96" s="45"/>
      <c r="G96" s="50" t="s">
        <v>1539</v>
      </c>
      <c r="H96" s="62"/>
      <c r="I96" s="62"/>
      <c r="J96" s="62"/>
      <c r="K96" s="51"/>
      <c r="L96" s="51"/>
    </row>
    <row r="97" spans="1:12" ht="16.5" customHeight="1">
      <c r="A97" s="45"/>
      <c r="B97" s="45"/>
      <c r="C97" s="45"/>
      <c r="D97" s="68"/>
      <c r="E97" s="45"/>
      <c r="F97" s="45"/>
      <c r="G97" s="50" t="s">
        <v>1541</v>
      </c>
      <c r="H97" s="62"/>
      <c r="I97" s="62"/>
      <c r="J97" s="62"/>
      <c r="K97" s="51"/>
      <c r="L97" s="51"/>
    </row>
    <row r="98" spans="1:12" ht="16.5" customHeight="1">
      <c r="A98" s="45"/>
      <c r="B98" s="45"/>
      <c r="C98" s="45"/>
      <c r="D98" s="68"/>
      <c r="E98" s="45"/>
      <c r="F98" s="45"/>
      <c r="G98" s="50" t="s">
        <v>1543</v>
      </c>
      <c r="H98" s="62"/>
      <c r="I98" s="62"/>
      <c r="J98" s="62"/>
      <c r="K98" s="51"/>
      <c r="L98" s="51"/>
    </row>
    <row r="99" spans="1:12" ht="16.5" customHeight="1">
      <c r="A99" s="45"/>
      <c r="B99" s="45"/>
      <c r="C99" s="45"/>
      <c r="D99" s="68"/>
      <c r="E99" s="45"/>
      <c r="F99" s="45"/>
      <c r="G99" s="50" t="s">
        <v>1545</v>
      </c>
      <c r="H99" s="62"/>
      <c r="I99" s="62"/>
      <c r="J99" s="62"/>
      <c r="K99" s="51"/>
      <c r="L99" s="51"/>
    </row>
    <row r="100" spans="1:12" ht="16.5" customHeight="1">
      <c r="A100" s="45"/>
      <c r="B100" s="45"/>
      <c r="C100" s="45"/>
      <c r="D100" s="68"/>
      <c r="E100" s="45"/>
      <c r="F100" s="45"/>
      <c r="G100" s="50" t="s">
        <v>1549</v>
      </c>
      <c r="H100" s="62"/>
      <c r="I100" s="62"/>
      <c r="J100" s="62"/>
      <c r="K100" s="51"/>
      <c r="L100" s="51"/>
    </row>
    <row r="101" spans="1:12" ht="16.5" customHeight="1">
      <c r="A101" s="45"/>
      <c r="B101" s="45"/>
      <c r="C101" s="45"/>
      <c r="D101" s="68"/>
      <c r="E101" s="45"/>
      <c r="F101" s="45"/>
      <c r="G101" s="50" t="s">
        <v>1551</v>
      </c>
      <c r="H101" s="62"/>
      <c r="I101" s="62"/>
      <c r="J101" s="62"/>
      <c r="K101" s="51"/>
      <c r="L101" s="51"/>
    </row>
    <row r="102" spans="1:12" ht="16.5" customHeight="1">
      <c r="A102" s="45"/>
      <c r="B102" s="45"/>
      <c r="C102" s="45"/>
      <c r="D102" s="68"/>
      <c r="E102" s="45"/>
      <c r="F102" s="45"/>
      <c r="G102" s="50" t="s">
        <v>1552</v>
      </c>
      <c r="H102" s="62"/>
      <c r="I102" s="62"/>
      <c r="J102" s="62"/>
      <c r="K102" s="51"/>
      <c r="L102" s="51"/>
    </row>
    <row r="103" spans="1:12" ht="16.5" customHeight="1">
      <c r="A103" s="45"/>
      <c r="B103" s="45"/>
      <c r="C103" s="45"/>
      <c r="D103" s="68"/>
      <c r="E103" s="45"/>
      <c r="F103" s="45"/>
      <c r="G103" s="50" t="s">
        <v>1579</v>
      </c>
      <c r="H103" s="62"/>
      <c r="I103" s="62"/>
      <c r="J103" s="62"/>
      <c r="K103" s="51"/>
      <c r="L103" s="51"/>
    </row>
    <row r="104" spans="1:12" ht="16.5" customHeight="1">
      <c r="A104" s="45"/>
      <c r="B104" s="45"/>
      <c r="C104" s="45"/>
      <c r="D104" s="68"/>
      <c r="E104" s="45"/>
      <c r="F104" s="45"/>
      <c r="G104" s="45" t="s">
        <v>1580</v>
      </c>
      <c r="H104" s="62"/>
      <c r="I104" s="62"/>
      <c r="J104" s="62">
        <f>SUM(J105,J110,J115)</f>
        <v>0</v>
      </c>
      <c r="K104" s="51"/>
      <c r="L104" s="51"/>
    </row>
    <row r="105" spans="1:12" ht="16.5" customHeight="1">
      <c r="A105" s="45"/>
      <c r="B105" s="45"/>
      <c r="C105" s="45"/>
      <c r="D105" s="68"/>
      <c r="E105" s="45"/>
      <c r="F105" s="45"/>
      <c r="G105" s="49" t="s">
        <v>1581</v>
      </c>
      <c r="H105" s="62"/>
      <c r="I105" s="62"/>
      <c r="J105" s="62">
        <f>SUM(J106:J109)</f>
        <v>0</v>
      </c>
      <c r="K105" s="51"/>
      <c r="L105" s="51"/>
    </row>
    <row r="106" spans="1:12" ht="16.5" customHeight="1">
      <c r="A106" s="45"/>
      <c r="B106" s="45"/>
      <c r="C106" s="45"/>
      <c r="D106" s="68"/>
      <c r="E106" s="45"/>
      <c r="F106" s="45"/>
      <c r="G106" s="49" t="s">
        <v>1498</v>
      </c>
      <c r="H106" s="62"/>
      <c r="I106" s="62"/>
      <c r="J106" s="62"/>
      <c r="K106" s="51"/>
      <c r="L106" s="51"/>
    </row>
    <row r="107" spans="1:12" ht="16.5" customHeight="1">
      <c r="A107" s="45"/>
      <c r="B107" s="45"/>
      <c r="C107" s="45"/>
      <c r="D107" s="68"/>
      <c r="E107" s="45"/>
      <c r="F107" s="45"/>
      <c r="G107" s="49" t="s">
        <v>1582</v>
      </c>
      <c r="H107" s="62"/>
      <c r="I107" s="62"/>
      <c r="J107" s="62"/>
      <c r="K107" s="51"/>
      <c r="L107" s="51"/>
    </row>
    <row r="108" spans="1:12" ht="16.5" customHeight="1">
      <c r="A108" s="45"/>
      <c r="B108" s="45"/>
      <c r="C108" s="45"/>
      <c r="D108" s="68"/>
      <c r="E108" s="45"/>
      <c r="F108" s="45"/>
      <c r="G108" s="49" t="s">
        <v>1583</v>
      </c>
      <c r="H108" s="62"/>
      <c r="I108" s="62"/>
      <c r="J108" s="62"/>
      <c r="K108" s="51"/>
      <c r="L108" s="51"/>
    </row>
    <row r="109" spans="1:12" ht="16.5" customHeight="1">
      <c r="A109" s="45"/>
      <c r="B109" s="45"/>
      <c r="C109" s="45"/>
      <c r="D109" s="68"/>
      <c r="E109" s="45"/>
      <c r="F109" s="45"/>
      <c r="G109" s="49" t="s">
        <v>1584</v>
      </c>
      <c r="H109" s="62"/>
      <c r="I109" s="62"/>
      <c r="J109" s="62"/>
      <c r="K109" s="51"/>
      <c r="L109" s="51"/>
    </row>
    <row r="110" spans="1:12" ht="16.5" customHeight="1">
      <c r="A110" s="45"/>
      <c r="B110" s="45"/>
      <c r="C110" s="45"/>
      <c r="D110" s="68"/>
      <c r="E110" s="45"/>
      <c r="F110" s="45"/>
      <c r="G110" s="49" t="s">
        <v>1585</v>
      </c>
      <c r="H110" s="62"/>
      <c r="I110" s="62"/>
      <c r="J110" s="62">
        <f>SUM(J111:J114)</f>
        <v>0</v>
      </c>
      <c r="K110" s="51"/>
      <c r="L110" s="51"/>
    </row>
    <row r="111" spans="1:12" ht="16.5" customHeight="1">
      <c r="A111" s="45"/>
      <c r="B111" s="45"/>
      <c r="C111" s="45"/>
      <c r="D111" s="68"/>
      <c r="E111" s="45"/>
      <c r="F111" s="45"/>
      <c r="G111" s="49" t="s">
        <v>1498</v>
      </c>
      <c r="H111" s="62"/>
      <c r="I111" s="62"/>
      <c r="J111" s="62"/>
      <c r="K111" s="51"/>
      <c r="L111" s="51"/>
    </row>
    <row r="112" spans="1:12" ht="16.5" customHeight="1">
      <c r="A112" s="45"/>
      <c r="B112" s="45"/>
      <c r="C112" s="45"/>
      <c r="D112" s="68"/>
      <c r="E112" s="45"/>
      <c r="F112" s="45"/>
      <c r="G112" s="49" t="s">
        <v>1582</v>
      </c>
      <c r="H112" s="62"/>
      <c r="I112" s="62"/>
      <c r="J112" s="62"/>
      <c r="K112" s="51"/>
      <c r="L112" s="51"/>
    </row>
    <row r="113" spans="1:12" ht="16.5" customHeight="1">
      <c r="A113" s="45"/>
      <c r="B113" s="45"/>
      <c r="C113" s="45"/>
      <c r="D113" s="68"/>
      <c r="E113" s="45"/>
      <c r="F113" s="45"/>
      <c r="G113" s="49" t="s">
        <v>1586</v>
      </c>
      <c r="H113" s="62"/>
      <c r="I113" s="62"/>
      <c r="J113" s="62"/>
      <c r="K113" s="51"/>
      <c r="L113" s="51"/>
    </row>
    <row r="114" spans="1:12" ht="16.5" customHeight="1">
      <c r="A114" s="45"/>
      <c r="B114" s="45"/>
      <c r="C114" s="45"/>
      <c r="D114" s="68"/>
      <c r="E114" s="45"/>
      <c r="F114" s="45"/>
      <c r="G114" s="49" t="s">
        <v>1587</v>
      </c>
      <c r="H114" s="62"/>
      <c r="I114" s="62"/>
      <c r="J114" s="62"/>
      <c r="K114" s="51"/>
      <c r="L114" s="51"/>
    </row>
    <row r="115" spans="1:12" ht="16.5" customHeight="1">
      <c r="A115" s="45"/>
      <c r="B115" s="45"/>
      <c r="C115" s="45"/>
      <c r="D115" s="68"/>
      <c r="E115" s="45"/>
      <c r="F115" s="45"/>
      <c r="G115" s="49" t="s">
        <v>1588</v>
      </c>
      <c r="H115" s="62"/>
      <c r="I115" s="62"/>
      <c r="J115" s="62">
        <f>SUM(J116:J119)</f>
        <v>0</v>
      </c>
      <c r="K115" s="51"/>
      <c r="L115" s="51"/>
    </row>
    <row r="116" spans="1:12" ht="16.5" customHeight="1">
      <c r="A116" s="45"/>
      <c r="B116" s="45"/>
      <c r="C116" s="45"/>
      <c r="D116" s="68"/>
      <c r="E116" s="45"/>
      <c r="F116" s="45"/>
      <c r="G116" s="49" t="s">
        <v>711</v>
      </c>
      <c r="H116" s="62"/>
      <c r="I116" s="62"/>
      <c r="J116" s="62"/>
      <c r="K116" s="51"/>
      <c r="L116" s="51"/>
    </row>
    <row r="117" spans="1:12" ht="16.5" customHeight="1">
      <c r="A117" s="45"/>
      <c r="B117" s="45"/>
      <c r="C117" s="45"/>
      <c r="D117" s="68"/>
      <c r="E117" s="45"/>
      <c r="F117" s="45"/>
      <c r="G117" s="49" t="s">
        <v>1589</v>
      </c>
      <c r="H117" s="62"/>
      <c r="I117" s="62"/>
      <c r="J117" s="62"/>
      <c r="K117" s="51"/>
      <c r="L117" s="51"/>
    </row>
    <row r="118" spans="1:12" ht="16.5" customHeight="1">
      <c r="A118" s="45"/>
      <c r="B118" s="45"/>
      <c r="C118" s="45"/>
      <c r="D118" s="68"/>
      <c r="E118" s="45"/>
      <c r="F118" s="45"/>
      <c r="G118" s="49" t="s">
        <v>1590</v>
      </c>
      <c r="H118" s="62"/>
      <c r="I118" s="62"/>
      <c r="J118" s="62"/>
      <c r="K118" s="51"/>
      <c r="L118" s="51"/>
    </row>
    <row r="119" spans="1:12" ht="16.5" customHeight="1">
      <c r="A119" s="45"/>
      <c r="B119" s="45"/>
      <c r="C119" s="45"/>
      <c r="D119" s="68"/>
      <c r="E119" s="45"/>
      <c r="F119" s="45"/>
      <c r="G119" s="49" t="s">
        <v>1591</v>
      </c>
      <c r="H119" s="62"/>
      <c r="I119" s="62"/>
      <c r="J119" s="62"/>
      <c r="K119" s="51"/>
      <c r="L119" s="51"/>
    </row>
    <row r="120" spans="1:12" ht="16.5" customHeight="1">
      <c r="A120" s="45"/>
      <c r="B120" s="45"/>
      <c r="C120" s="45"/>
      <c r="D120" s="68"/>
      <c r="E120" s="45"/>
      <c r="F120" s="45"/>
      <c r="G120" s="48" t="s">
        <v>1592</v>
      </c>
      <c r="H120" s="62"/>
      <c r="I120" s="62"/>
      <c r="J120" s="62">
        <f>SUM(J121,J126,J131,J140,J147,J157,J160,J163)</f>
        <v>0</v>
      </c>
      <c r="K120" s="51"/>
      <c r="L120" s="51"/>
    </row>
    <row r="121" spans="1:12" ht="16.5" customHeight="1">
      <c r="A121" s="45"/>
      <c r="B121" s="45"/>
      <c r="C121" s="45"/>
      <c r="D121" s="68"/>
      <c r="E121" s="45"/>
      <c r="F121" s="45"/>
      <c r="G121" s="49" t="s">
        <v>1593</v>
      </c>
      <c r="H121" s="62"/>
      <c r="I121" s="62"/>
      <c r="J121" s="62">
        <f>SUM(J122:J125)</f>
        <v>0</v>
      </c>
      <c r="K121" s="51"/>
      <c r="L121" s="51"/>
    </row>
    <row r="122" spans="1:12" ht="16.5" customHeight="1">
      <c r="A122" s="45"/>
      <c r="B122" s="45"/>
      <c r="C122" s="45"/>
      <c r="D122" s="68"/>
      <c r="E122" s="45"/>
      <c r="F122" s="45"/>
      <c r="G122" s="49" t="s">
        <v>742</v>
      </c>
      <c r="H122" s="62"/>
      <c r="I122" s="62"/>
      <c r="J122" s="62"/>
      <c r="K122" s="51"/>
      <c r="L122" s="51"/>
    </row>
    <row r="123" spans="1:12" ht="16.5" customHeight="1">
      <c r="A123" s="45"/>
      <c r="B123" s="45"/>
      <c r="C123" s="45"/>
      <c r="D123" s="68"/>
      <c r="E123" s="45"/>
      <c r="F123" s="45"/>
      <c r="G123" s="49" t="s">
        <v>743</v>
      </c>
      <c r="H123" s="62"/>
      <c r="I123" s="62"/>
      <c r="J123" s="62"/>
      <c r="K123" s="51"/>
      <c r="L123" s="51"/>
    </row>
    <row r="124" spans="1:12" ht="16.5" customHeight="1">
      <c r="A124" s="45"/>
      <c r="B124" s="45"/>
      <c r="C124" s="45"/>
      <c r="D124" s="68"/>
      <c r="E124" s="45"/>
      <c r="F124" s="45"/>
      <c r="G124" s="49" t="s">
        <v>1594</v>
      </c>
      <c r="H124" s="62"/>
      <c r="I124" s="62"/>
      <c r="J124" s="62"/>
      <c r="K124" s="51"/>
      <c r="L124" s="51"/>
    </row>
    <row r="125" spans="1:12" ht="16.5" customHeight="1">
      <c r="A125" s="45"/>
      <c r="B125" s="45"/>
      <c r="C125" s="45"/>
      <c r="D125" s="68"/>
      <c r="E125" s="45"/>
      <c r="F125" s="45"/>
      <c r="G125" s="49" t="s">
        <v>1595</v>
      </c>
      <c r="H125" s="62"/>
      <c r="I125" s="62"/>
      <c r="J125" s="62"/>
      <c r="K125" s="51"/>
      <c r="L125" s="51"/>
    </row>
    <row r="126" spans="1:12" ht="16.5" customHeight="1">
      <c r="A126" s="45"/>
      <c r="B126" s="45"/>
      <c r="C126" s="45"/>
      <c r="D126" s="68"/>
      <c r="E126" s="45"/>
      <c r="F126" s="45"/>
      <c r="G126" s="49" t="s">
        <v>1596</v>
      </c>
      <c r="H126" s="62"/>
      <c r="I126" s="62"/>
      <c r="J126" s="62">
        <f>SUM(J127:J130)</f>
        <v>0</v>
      </c>
      <c r="K126" s="51"/>
      <c r="L126" s="51"/>
    </row>
    <row r="127" spans="1:12" ht="16.5" customHeight="1">
      <c r="A127" s="45"/>
      <c r="B127" s="45"/>
      <c r="C127" s="45"/>
      <c r="D127" s="68"/>
      <c r="E127" s="45"/>
      <c r="F127" s="45"/>
      <c r="G127" s="49" t="s">
        <v>1594</v>
      </c>
      <c r="H127" s="62"/>
      <c r="I127" s="62"/>
      <c r="J127" s="62"/>
      <c r="K127" s="51"/>
      <c r="L127" s="51"/>
    </row>
    <row r="128" spans="1:12" ht="16.5" customHeight="1">
      <c r="A128" s="45"/>
      <c r="B128" s="45"/>
      <c r="C128" s="45"/>
      <c r="D128" s="68"/>
      <c r="E128" s="45"/>
      <c r="F128" s="45"/>
      <c r="G128" s="49" t="s">
        <v>1597</v>
      </c>
      <c r="H128" s="62"/>
      <c r="I128" s="62"/>
      <c r="J128" s="62"/>
      <c r="K128" s="51"/>
      <c r="L128" s="51"/>
    </row>
    <row r="129" spans="1:12" ht="16.5" customHeight="1">
      <c r="A129" s="45"/>
      <c r="B129" s="45"/>
      <c r="C129" s="45"/>
      <c r="D129" s="68"/>
      <c r="E129" s="45"/>
      <c r="F129" s="45"/>
      <c r="G129" s="49" t="s">
        <v>1598</v>
      </c>
      <c r="H129" s="62"/>
      <c r="I129" s="62"/>
      <c r="J129" s="62"/>
      <c r="K129" s="51"/>
      <c r="L129" s="51"/>
    </row>
    <row r="130" spans="1:12" ht="16.5" customHeight="1">
      <c r="A130" s="45"/>
      <c r="B130" s="45"/>
      <c r="C130" s="45"/>
      <c r="D130" s="68"/>
      <c r="E130" s="45"/>
      <c r="F130" s="45"/>
      <c r="G130" s="49" t="s">
        <v>1599</v>
      </c>
      <c r="H130" s="62"/>
      <c r="I130" s="62"/>
      <c r="J130" s="62"/>
      <c r="K130" s="51"/>
      <c r="L130" s="51"/>
    </row>
    <row r="131" spans="1:12" ht="16.5" customHeight="1">
      <c r="A131" s="45"/>
      <c r="B131" s="45"/>
      <c r="C131" s="45"/>
      <c r="D131" s="68"/>
      <c r="E131" s="45"/>
      <c r="F131" s="45"/>
      <c r="G131" s="49" t="s">
        <v>1600</v>
      </c>
      <c r="H131" s="62"/>
      <c r="I131" s="62"/>
      <c r="J131" s="62">
        <f>SUM(J132:J139)</f>
        <v>0</v>
      </c>
      <c r="K131" s="51"/>
      <c r="L131" s="51"/>
    </row>
    <row r="132" spans="1:12" ht="16.5" customHeight="1">
      <c r="A132" s="45"/>
      <c r="B132" s="45"/>
      <c r="C132" s="45"/>
      <c r="D132" s="68"/>
      <c r="E132" s="45"/>
      <c r="F132" s="45"/>
      <c r="G132" s="49" t="s">
        <v>1601</v>
      </c>
      <c r="H132" s="62"/>
      <c r="I132" s="62"/>
      <c r="J132" s="62"/>
      <c r="K132" s="51"/>
      <c r="L132" s="51"/>
    </row>
    <row r="133" spans="1:12" ht="16.5" customHeight="1">
      <c r="A133" s="45"/>
      <c r="B133" s="45"/>
      <c r="C133" s="45"/>
      <c r="D133" s="68"/>
      <c r="E133" s="45"/>
      <c r="F133" s="45"/>
      <c r="G133" s="49" t="s">
        <v>1602</v>
      </c>
      <c r="H133" s="62"/>
      <c r="I133" s="62"/>
      <c r="J133" s="62"/>
      <c r="K133" s="51"/>
      <c r="L133" s="51"/>
    </row>
    <row r="134" spans="1:12" ht="16.5" customHeight="1">
      <c r="A134" s="45"/>
      <c r="B134" s="45"/>
      <c r="C134" s="45"/>
      <c r="D134" s="68"/>
      <c r="E134" s="45"/>
      <c r="F134" s="45"/>
      <c r="G134" s="49" t="s">
        <v>1603</v>
      </c>
      <c r="H134" s="62"/>
      <c r="I134" s="62"/>
      <c r="J134" s="62"/>
      <c r="K134" s="51"/>
      <c r="L134" s="51"/>
    </row>
    <row r="135" spans="1:12" ht="16.5" customHeight="1">
      <c r="A135" s="45"/>
      <c r="B135" s="45"/>
      <c r="C135" s="45"/>
      <c r="D135" s="68"/>
      <c r="E135" s="45"/>
      <c r="F135" s="45"/>
      <c r="G135" s="49" t="s">
        <v>1604</v>
      </c>
      <c r="H135" s="62"/>
      <c r="I135" s="62"/>
      <c r="J135" s="62"/>
      <c r="K135" s="51"/>
      <c r="L135" s="51"/>
    </row>
    <row r="136" spans="1:12" ht="16.5" customHeight="1">
      <c r="A136" s="45"/>
      <c r="B136" s="45"/>
      <c r="C136" s="45"/>
      <c r="D136" s="68"/>
      <c r="E136" s="45"/>
      <c r="F136" s="45"/>
      <c r="G136" s="49" t="s">
        <v>1605</v>
      </c>
      <c r="H136" s="62"/>
      <c r="I136" s="62"/>
      <c r="J136" s="62"/>
      <c r="K136" s="51"/>
      <c r="L136" s="51"/>
    </row>
    <row r="137" spans="1:12" ht="16.5" customHeight="1">
      <c r="A137" s="45"/>
      <c r="B137" s="45"/>
      <c r="C137" s="45"/>
      <c r="D137" s="68"/>
      <c r="E137" s="45"/>
      <c r="F137" s="45"/>
      <c r="G137" s="49" t="s">
        <v>1606</v>
      </c>
      <c r="H137" s="62"/>
      <c r="I137" s="62"/>
      <c r="J137" s="62"/>
      <c r="K137" s="51"/>
      <c r="L137" s="51"/>
    </row>
    <row r="138" spans="1:12" ht="16.5" customHeight="1">
      <c r="A138" s="45"/>
      <c r="B138" s="45"/>
      <c r="C138" s="45"/>
      <c r="D138" s="68"/>
      <c r="E138" s="45"/>
      <c r="F138" s="45"/>
      <c r="G138" s="49" t="s">
        <v>1607</v>
      </c>
      <c r="H138" s="62"/>
      <c r="I138" s="62"/>
      <c r="J138" s="62"/>
      <c r="K138" s="51"/>
      <c r="L138" s="51"/>
    </row>
    <row r="139" spans="1:12" ht="16.5" customHeight="1">
      <c r="A139" s="45"/>
      <c r="B139" s="45"/>
      <c r="C139" s="45"/>
      <c r="D139" s="68"/>
      <c r="E139" s="45"/>
      <c r="F139" s="45"/>
      <c r="G139" s="49" t="s">
        <v>1608</v>
      </c>
      <c r="H139" s="62"/>
      <c r="I139" s="62"/>
      <c r="J139" s="62"/>
      <c r="K139" s="51"/>
      <c r="L139" s="51"/>
    </row>
    <row r="140" spans="1:12" ht="16.5" customHeight="1">
      <c r="A140" s="45"/>
      <c r="B140" s="45"/>
      <c r="C140" s="45"/>
      <c r="D140" s="68"/>
      <c r="E140" s="45"/>
      <c r="F140" s="45"/>
      <c r="G140" s="49" t="s">
        <v>1609</v>
      </c>
      <c r="H140" s="62"/>
      <c r="I140" s="62"/>
      <c r="J140" s="62">
        <f>SUM(J141:J146)</f>
        <v>0</v>
      </c>
      <c r="K140" s="51"/>
      <c r="L140" s="51"/>
    </row>
    <row r="141" spans="1:12" ht="16.5" customHeight="1">
      <c r="A141" s="45"/>
      <c r="B141" s="45"/>
      <c r="C141" s="45"/>
      <c r="D141" s="68"/>
      <c r="E141" s="45"/>
      <c r="F141" s="45"/>
      <c r="G141" s="49" t="s">
        <v>1610</v>
      </c>
      <c r="H141" s="62"/>
      <c r="I141" s="62"/>
      <c r="J141" s="62"/>
      <c r="K141" s="51"/>
      <c r="L141" s="51"/>
    </row>
    <row r="142" spans="1:12" ht="16.5" customHeight="1">
      <c r="A142" s="45"/>
      <c r="B142" s="45"/>
      <c r="C142" s="45"/>
      <c r="D142" s="68"/>
      <c r="E142" s="45"/>
      <c r="F142" s="45"/>
      <c r="G142" s="49" t="s">
        <v>1611</v>
      </c>
      <c r="H142" s="62"/>
      <c r="I142" s="62"/>
      <c r="J142" s="62"/>
      <c r="K142" s="51"/>
      <c r="L142" s="51"/>
    </row>
    <row r="143" spans="1:12" ht="16.5" customHeight="1">
      <c r="A143" s="45"/>
      <c r="B143" s="45"/>
      <c r="C143" s="45"/>
      <c r="D143" s="68"/>
      <c r="E143" s="45"/>
      <c r="F143" s="45"/>
      <c r="G143" s="49" t="s">
        <v>1612</v>
      </c>
      <c r="H143" s="62"/>
      <c r="I143" s="62"/>
      <c r="J143" s="62"/>
      <c r="K143" s="51"/>
      <c r="L143" s="51"/>
    </row>
    <row r="144" spans="1:12" ht="16.5" customHeight="1">
      <c r="A144" s="45"/>
      <c r="B144" s="45"/>
      <c r="C144" s="45"/>
      <c r="D144" s="68"/>
      <c r="E144" s="45"/>
      <c r="F144" s="45"/>
      <c r="G144" s="49" t="s">
        <v>1613</v>
      </c>
      <c r="H144" s="62"/>
      <c r="I144" s="62"/>
      <c r="J144" s="62"/>
      <c r="K144" s="51"/>
      <c r="L144" s="51"/>
    </row>
    <row r="145" spans="1:12" ht="16.5" customHeight="1">
      <c r="A145" s="45"/>
      <c r="B145" s="45"/>
      <c r="C145" s="45"/>
      <c r="D145" s="68"/>
      <c r="E145" s="45"/>
      <c r="F145" s="45"/>
      <c r="G145" s="49" t="s">
        <v>1614</v>
      </c>
      <c r="H145" s="62"/>
      <c r="I145" s="62"/>
      <c r="J145" s="62"/>
      <c r="K145" s="51"/>
      <c r="L145" s="51"/>
    </row>
    <row r="146" spans="1:12" ht="16.5" customHeight="1">
      <c r="A146" s="45"/>
      <c r="B146" s="45"/>
      <c r="C146" s="45"/>
      <c r="D146" s="68"/>
      <c r="E146" s="45"/>
      <c r="F146" s="45"/>
      <c r="G146" s="49" t="s">
        <v>1615</v>
      </c>
      <c r="H146" s="62"/>
      <c r="I146" s="62"/>
      <c r="J146" s="62"/>
      <c r="K146" s="51"/>
      <c r="L146" s="51"/>
    </row>
    <row r="147" spans="1:12" ht="16.5" customHeight="1">
      <c r="A147" s="45"/>
      <c r="B147" s="45"/>
      <c r="C147" s="45"/>
      <c r="D147" s="68"/>
      <c r="E147" s="45"/>
      <c r="F147" s="45"/>
      <c r="G147" s="49" t="s">
        <v>1616</v>
      </c>
      <c r="H147" s="62"/>
      <c r="I147" s="62"/>
      <c r="J147" s="62">
        <f>SUM(J148:J156)</f>
        <v>0</v>
      </c>
      <c r="K147" s="51"/>
      <c r="L147" s="51"/>
    </row>
    <row r="148" spans="1:12" ht="16.5" customHeight="1">
      <c r="A148" s="45"/>
      <c r="B148" s="45"/>
      <c r="C148" s="45"/>
      <c r="D148" s="68"/>
      <c r="E148" s="45"/>
      <c r="F148" s="45"/>
      <c r="G148" s="49" t="s">
        <v>1617</v>
      </c>
      <c r="H148" s="51"/>
      <c r="I148" s="51"/>
      <c r="J148" s="51"/>
      <c r="K148" s="51"/>
      <c r="L148" s="51"/>
    </row>
    <row r="149" spans="1:12" ht="16.5" customHeight="1">
      <c r="A149" s="45"/>
      <c r="B149" s="45"/>
      <c r="C149" s="45"/>
      <c r="D149" s="68"/>
      <c r="E149" s="45"/>
      <c r="F149" s="45"/>
      <c r="G149" s="49" t="s">
        <v>769</v>
      </c>
      <c r="H149" s="51"/>
      <c r="I149" s="51"/>
      <c r="J149" s="51"/>
      <c r="K149" s="51"/>
      <c r="L149" s="51"/>
    </row>
    <row r="150" spans="1:12" ht="16.5" customHeight="1">
      <c r="A150" s="45"/>
      <c r="B150" s="45"/>
      <c r="C150" s="45"/>
      <c r="D150" s="68"/>
      <c r="E150" s="45"/>
      <c r="F150" s="45"/>
      <c r="G150" s="49" t="s">
        <v>1618</v>
      </c>
      <c r="H150" s="51"/>
      <c r="I150" s="51"/>
      <c r="J150" s="51"/>
      <c r="K150" s="51"/>
      <c r="L150" s="51"/>
    </row>
    <row r="151" spans="1:12" ht="16.5" customHeight="1">
      <c r="A151" s="45"/>
      <c r="B151" s="45"/>
      <c r="C151" s="45"/>
      <c r="D151" s="68"/>
      <c r="E151" s="45"/>
      <c r="F151" s="45"/>
      <c r="G151" s="49" t="s">
        <v>1619</v>
      </c>
      <c r="H151" s="51"/>
      <c r="I151" s="51"/>
      <c r="J151" s="51"/>
      <c r="K151" s="51"/>
      <c r="L151" s="51"/>
    </row>
    <row r="152" spans="1:12" ht="16.5" customHeight="1">
      <c r="A152" s="45"/>
      <c r="B152" s="45"/>
      <c r="C152" s="45"/>
      <c r="D152" s="68"/>
      <c r="E152" s="45"/>
      <c r="F152" s="45"/>
      <c r="G152" s="49" t="s">
        <v>1620</v>
      </c>
      <c r="H152" s="51"/>
      <c r="I152" s="51"/>
      <c r="J152" s="51"/>
      <c r="K152" s="51"/>
      <c r="L152" s="51"/>
    </row>
    <row r="153" spans="1:12" ht="16.5" customHeight="1">
      <c r="A153" s="45"/>
      <c r="B153" s="45"/>
      <c r="C153" s="45"/>
      <c r="D153" s="68"/>
      <c r="E153" s="45"/>
      <c r="F153" s="45"/>
      <c r="G153" s="49" t="s">
        <v>1621</v>
      </c>
      <c r="H153" s="51"/>
      <c r="I153" s="51"/>
      <c r="J153" s="51"/>
      <c r="K153" s="51"/>
      <c r="L153" s="51"/>
    </row>
    <row r="154" spans="1:12" ht="16.5" customHeight="1">
      <c r="A154" s="45"/>
      <c r="B154" s="45"/>
      <c r="C154" s="45"/>
      <c r="D154" s="68"/>
      <c r="E154" s="45"/>
      <c r="F154" s="45"/>
      <c r="G154" s="49" t="s">
        <v>1622</v>
      </c>
      <c r="H154" s="51"/>
      <c r="I154" s="51"/>
      <c r="J154" s="51"/>
      <c r="K154" s="51"/>
      <c r="L154" s="51"/>
    </row>
    <row r="155" spans="1:12" ht="16.5" customHeight="1">
      <c r="A155" s="45"/>
      <c r="B155" s="45"/>
      <c r="C155" s="45"/>
      <c r="D155" s="68"/>
      <c r="E155" s="45"/>
      <c r="F155" s="45"/>
      <c r="G155" s="49" t="s">
        <v>1623</v>
      </c>
      <c r="H155" s="51"/>
      <c r="I155" s="51"/>
      <c r="J155" s="51"/>
      <c r="K155" s="51"/>
      <c r="L155" s="51"/>
    </row>
    <row r="156" spans="1:12" ht="16.5" customHeight="1">
      <c r="A156" s="45"/>
      <c r="B156" s="45"/>
      <c r="C156" s="45"/>
      <c r="D156" s="68"/>
      <c r="E156" s="45"/>
      <c r="F156" s="45"/>
      <c r="G156" s="49" t="s">
        <v>1624</v>
      </c>
      <c r="H156" s="51"/>
      <c r="I156" s="51"/>
      <c r="J156" s="51"/>
      <c r="K156" s="51"/>
      <c r="L156" s="51"/>
    </row>
    <row r="157" spans="1:12" ht="16.5" customHeight="1">
      <c r="A157" s="45"/>
      <c r="B157" s="45"/>
      <c r="C157" s="45"/>
      <c r="D157" s="68"/>
      <c r="E157" s="45"/>
      <c r="F157" s="45"/>
      <c r="G157" s="49" t="s">
        <v>1625</v>
      </c>
      <c r="H157" s="62"/>
      <c r="I157" s="62"/>
      <c r="J157" s="62">
        <f>SUM(J158:J159)</f>
        <v>0</v>
      </c>
      <c r="K157" s="51"/>
      <c r="L157" s="51"/>
    </row>
    <row r="158" spans="1:12" ht="16.5" customHeight="1">
      <c r="A158" s="45"/>
      <c r="B158" s="45"/>
      <c r="C158" s="45"/>
      <c r="D158" s="68"/>
      <c r="E158" s="45"/>
      <c r="F158" s="45"/>
      <c r="G158" s="50" t="s">
        <v>742</v>
      </c>
      <c r="H158" s="62"/>
      <c r="I158" s="62"/>
      <c r="J158" s="62"/>
      <c r="K158" s="51"/>
      <c r="L158" s="51"/>
    </row>
    <row r="159" spans="1:12" ht="16.5" customHeight="1">
      <c r="A159" s="45"/>
      <c r="B159" s="45"/>
      <c r="C159" s="45"/>
      <c r="D159" s="68"/>
      <c r="E159" s="45"/>
      <c r="F159" s="45"/>
      <c r="G159" s="50" t="s">
        <v>1626</v>
      </c>
      <c r="H159" s="62"/>
      <c r="I159" s="62"/>
      <c r="J159" s="62"/>
      <c r="K159" s="51"/>
      <c r="L159" s="51"/>
    </row>
    <row r="160" spans="1:12" ht="16.5" customHeight="1">
      <c r="A160" s="45"/>
      <c r="B160" s="45"/>
      <c r="C160" s="45"/>
      <c r="D160" s="68"/>
      <c r="E160" s="45"/>
      <c r="F160" s="45"/>
      <c r="G160" s="49" t="s">
        <v>1627</v>
      </c>
      <c r="H160" s="62"/>
      <c r="I160" s="62"/>
      <c r="J160" s="62">
        <f>SUM(J161:J162)</f>
        <v>0</v>
      </c>
      <c r="K160" s="51"/>
      <c r="L160" s="51"/>
    </row>
    <row r="161" spans="1:12" ht="16.5" customHeight="1">
      <c r="A161" s="45"/>
      <c r="B161" s="45"/>
      <c r="C161" s="45"/>
      <c r="D161" s="68"/>
      <c r="E161" s="45"/>
      <c r="F161" s="45"/>
      <c r="G161" s="50" t="s">
        <v>742</v>
      </c>
      <c r="H161" s="62"/>
      <c r="I161" s="62"/>
      <c r="J161" s="62"/>
      <c r="K161" s="51"/>
      <c r="L161" s="51"/>
    </row>
    <row r="162" spans="1:12" ht="16.5" customHeight="1">
      <c r="A162" s="45"/>
      <c r="B162" s="45"/>
      <c r="C162" s="45"/>
      <c r="D162" s="68"/>
      <c r="E162" s="45"/>
      <c r="F162" s="45"/>
      <c r="G162" s="50" t="s">
        <v>1628</v>
      </c>
      <c r="H162" s="62"/>
      <c r="I162" s="62"/>
      <c r="J162" s="62"/>
      <c r="K162" s="51"/>
      <c r="L162" s="51"/>
    </row>
    <row r="163" spans="1:12" ht="16.5" customHeight="1">
      <c r="A163" s="45"/>
      <c r="B163" s="45"/>
      <c r="C163" s="45"/>
      <c r="D163" s="68"/>
      <c r="E163" s="45"/>
      <c r="F163" s="45"/>
      <c r="G163" s="49" t="s">
        <v>1629</v>
      </c>
      <c r="H163" s="62"/>
      <c r="I163" s="62"/>
      <c r="J163" s="62"/>
      <c r="K163" s="51"/>
      <c r="L163" s="51"/>
    </row>
    <row r="164" spans="1:12" ht="16.5" customHeight="1">
      <c r="A164" s="45"/>
      <c r="B164" s="45"/>
      <c r="C164" s="45"/>
      <c r="D164" s="68"/>
      <c r="E164" s="45"/>
      <c r="F164" s="45"/>
      <c r="G164" s="48" t="s">
        <v>1630</v>
      </c>
      <c r="H164" s="62"/>
      <c r="I164" s="62"/>
      <c r="J164" s="62">
        <f>SUM(J165)</f>
        <v>0</v>
      </c>
      <c r="K164" s="51"/>
      <c r="L164" s="51"/>
    </row>
    <row r="165" spans="1:12" ht="16.5" customHeight="1">
      <c r="A165" s="45"/>
      <c r="B165" s="45"/>
      <c r="C165" s="45"/>
      <c r="D165" s="68"/>
      <c r="E165" s="45"/>
      <c r="F165" s="45"/>
      <c r="G165" s="49" t="s">
        <v>1631</v>
      </c>
      <c r="H165" s="62"/>
      <c r="I165" s="62"/>
      <c r="J165" s="62">
        <f>SUM(J166:J167)</f>
        <v>0</v>
      </c>
      <c r="K165" s="51"/>
      <c r="L165" s="51"/>
    </row>
    <row r="166" spans="1:12" ht="16.5" customHeight="1">
      <c r="A166" s="45"/>
      <c r="B166" s="45"/>
      <c r="C166" s="45"/>
      <c r="D166" s="68"/>
      <c r="E166" s="45"/>
      <c r="F166" s="45"/>
      <c r="G166" s="49" t="s">
        <v>1632</v>
      </c>
      <c r="H166" s="62"/>
      <c r="I166" s="62"/>
      <c r="J166" s="62"/>
      <c r="K166" s="51"/>
      <c r="L166" s="51"/>
    </row>
    <row r="167" spans="1:12" ht="16.5" customHeight="1">
      <c r="A167" s="45"/>
      <c r="B167" s="45"/>
      <c r="C167" s="45"/>
      <c r="D167" s="68"/>
      <c r="E167" s="45"/>
      <c r="F167" s="45"/>
      <c r="G167" s="49" t="s">
        <v>1633</v>
      </c>
      <c r="H167" s="62"/>
      <c r="I167" s="62"/>
      <c r="J167" s="62"/>
      <c r="K167" s="51"/>
      <c r="L167" s="51"/>
    </row>
    <row r="168" spans="1:12" ht="16.5" customHeight="1">
      <c r="A168" s="45"/>
      <c r="B168" s="45"/>
      <c r="C168" s="45"/>
      <c r="D168" s="68"/>
      <c r="E168" s="45"/>
      <c r="F168" s="45"/>
      <c r="G168" s="48" t="s">
        <v>1634</v>
      </c>
      <c r="H168" s="62"/>
      <c r="I168" s="62"/>
      <c r="J168" s="62">
        <f>SUM(J169,J173,J182,J183)</f>
        <v>0</v>
      </c>
      <c r="K168" s="51"/>
      <c r="L168" s="51"/>
    </row>
    <row r="169" spans="1:12" ht="16.5" customHeight="1">
      <c r="A169" s="45"/>
      <c r="B169" s="45"/>
      <c r="C169" s="45"/>
      <c r="D169" s="68"/>
      <c r="E169" s="45"/>
      <c r="F169" s="45"/>
      <c r="G169" s="49" t="s">
        <v>1635</v>
      </c>
      <c r="H169" s="62"/>
      <c r="I169" s="62"/>
      <c r="J169" s="62">
        <f>SUM(J170:J172)</f>
        <v>0</v>
      </c>
      <c r="K169" s="51"/>
      <c r="L169" s="51"/>
    </row>
    <row r="170" spans="1:12" ht="16.5" customHeight="1">
      <c r="A170" s="45"/>
      <c r="B170" s="45"/>
      <c r="C170" s="45"/>
      <c r="D170" s="68"/>
      <c r="E170" s="45"/>
      <c r="F170" s="45"/>
      <c r="G170" s="49" t="s">
        <v>1636</v>
      </c>
      <c r="H170" s="62"/>
      <c r="I170" s="62"/>
      <c r="J170" s="62"/>
      <c r="K170" s="51"/>
      <c r="L170" s="51"/>
    </row>
    <row r="171" spans="1:12" ht="16.5" customHeight="1">
      <c r="A171" s="45"/>
      <c r="B171" s="45"/>
      <c r="C171" s="45"/>
      <c r="D171" s="68"/>
      <c r="E171" s="45"/>
      <c r="F171" s="45"/>
      <c r="G171" s="49" t="s">
        <v>1637</v>
      </c>
      <c r="H171" s="62"/>
      <c r="I171" s="62"/>
      <c r="J171" s="62"/>
      <c r="K171" s="51"/>
      <c r="L171" s="51"/>
    </row>
    <row r="172" spans="1:12" ht="16.5" customHeight="1">
      <c r="A172" s="45"/>
      <c r="B172" s="45"/>
      <c r="C172" s="45"/>
      <c r="D172" s="68"/>
      <c r="E172" s="45"/>
      <c r="F172" s="45"/>
      <c r="G172" s="49" t="s">
        <v>1638</v>
      </c>
      <c r="H172" s="62"/>
      <c r="I172" s="62"/>
      <c r="J172" s="62"/>
      <c r="K172" s="51"/>
      <c r="L172" s="51"/>
    </row>
    <row r="173" spans="1:12" ht="16.5" customHeight="1">
      <c r="A173" s="45"/>
      <c r="B173" s="45"/>
      <c r="C173" s="45"/>
      <c r="D173" s="68"/>
      <c r="E173" s="45"/>
      <c r="F173" s="45"/>
      <c r="G173" s="49" t="s">
        <v>1639</v>
      </c>
      <c r="H173" s="62"/>
      <c r="I173" s="62"/>
      <c r="J173" s="62">
        <f>SUM(J174:J181)</f>
        <v>0</v>
      </c>
      <c r="K173" s="51"/>
      <c r="L173" s="51"/>
    </row>
    <row r="174" spans="1:12" ht="16.5" customHeight="1">
      <c r="A174" s="45"/>
      <c r="B174" s="45"/>
      <c r="C174" s="45"/>
      <c r="D174" s="68"/>
      <c r="E174" s="45"/>
      <c r="F174" s="45"/>
      <c r="G174" s="49" t="s">
        <v>1640</v>
      </c>
      <c r="H174" s="51"/>
      <c r="I174" s="51"/>
      <c r="J174" s="51"/>
      <c r="K174" s="51"/>
      <c r="L174" s="51"/>
    </row>
    <row r="175" spans="1:12" ht="16.5" customHeight="1">
      <c r="A175" s="45"/>
      <c r="B175" s="45"/>
      <c r="C175" s="45"/>
      <c r="D175" s="68"/>
      <c r="E175" s="45"/>
      <c r="F175" s="45"/>
      <c r="G175" s="49" t="s">
        <v>1641</v>
      </c>
      <c r="H175" s="51"/>
      <c r="I175" s="51"/>
      <c r="J175" s="51"/>
      <c r="K175" s="51"/>
      <c r="L175" s="51"/>
    </row>
    <row r="176" spans="1:12" ht="16.5" customHeight="1">
      <c r="A176" s="45"/>
      <c r="B176" s="45"/>
      <c r="C176" s="45"/>
      <c r="D176" s="68"/>
      <c r="E176" s="45"/>
      <c r="F176" s="45"/>
      <c r="G176" s="49" t="s">
        <v>1642</v>
      </c>
      <c r="H176" s="51"/>
      <c r="I176" s="51"/>
      <c r="J176" s="51"/>
      <c r="K176" s="51"/>
      <c r="L176" s="51"/>
    </row>
    <row r="177" spans="1:12" ht="16.5" customHeight="1">
      <c r="A177" s="45"/>
      <c r="B177" s="45"/>
      <c r="C177" s="45"/>
      <c r="D177" s="68"/>
      <c r="E177" s="45"/>
      <c r="F177" s="45"/>
      <c r="G177" s="49" t="s">
        <v>1643</v>
      </c>
      <c r="H177" s="51"/>
      <c r="I177" s="51"/>
      <c r="J177" s="51"/>
      <c r="K177" s="51"/>
      <c r="L177" s="51"/>
    </row>
    <row r="178" spans="1:12" ht="16.5" customHeight="1">
      <c r="A178" s="45"/>
      <c r="B178" s="45"/>
      <c r="C178" s="45"/>
      <c r="D178" s="68"/>
      <c r="E178" s="45"/>
      <c r="F178" s="45"/>
      <c r="G178" s="49" t="s">
        <v>1644</v>
      </c>
      <c r="H178" s="51"/>
      <c r="I178" s="51"/>
      <c r="J178" s="51"/>
      <c r="K178" s="51"/>
      <c r="L178" s="51"/>
    </row>
    <row r="179" spans="1:12" ht="16.5" customHeight="1">
      <c r="A179" s="45"/>
      <c r="B179" s="45"/>
      <c r="C179" s="45"/>
      <c r="D179" s="68"/>
      <c r="E179" s="45"/>
      <c r="F179" s="45"/>
      <c r="G179" s="49" t="s">
        <v>1645</v>
      </c>
      <c r="H179" s="51"/>
      <c r="I179" s="51"/>
      <c r="J179" s="51"/>
      <c r="K179" s="51"/>
      <c r="L179" s="51"/>
    </row>
    <row r="180" spans="1:12" ht="16.5" customHeight="1">
      <c r="A180" s="45"/>
      <c r="B180" s="45"/>
      <c r="C180" s="45"/>
      <c r="D180" s="68"/>
      <c r="E180" s="45"/>
      <c r="F180" s="45"/>
      <c r="G180" s="49" t="s">
        <v>1646</v>
      </c>
      <c r="H180" s="51"/>
      <c r="I180" s="51"/>
      <c r="J180" s="51"/>
      <c r="K180" s="51"/>
      <c r="L180" s="51"/>
    </row>
    <row r="181" spans="1:12" ht="16.5" customHeight="1">
      <c r="A181" s="45"/>
      <c r="B181" s="45"/>
      <c r="C181" s="45"/>
      <c r="D181" s="68"/>
      <c r="E181" s="45"/>
      <c r="F181" s="45"/>
      <c r="G181" s="49" t="s">
        <v>1647</v>
      </c>
      <c r="H181" s="51"/>
      <c r="I181" s="51"/>
      <c r="J181" s="51"/>
      <c r="K181" s="51"/>
      <c r="L181" s="51"/>
    </row>
    <row r="182" spans="1:12" ht="16.5" customHeight="1">
      <c r="A182" s="45"/>
      <c r="B182" s="45"/>
      <c r="C182" s="45"/>
      <c r="D182" s="68"/>
      <c r="E182" s="45"/>
      <c r="F182" s="45"/>
      <c r="G182" s="70" t="s">
        <v>1648</v>
      </c>
      <c r="H182" s="51"/>
      <c r="I182" s="51"/>
      <c r="J182" s="51"/>
      <c r="K182" s="51"/>
      <c r="L182" s="51"/>
    </row>
    <row r="183" spans="1:12" ht="16.5" customHeight="1">
      <c r="A183" s="45"/>
      <c r="B183" s="45"/>
      <c r="C183" s="45"/>
      <c r="D183" s="68"/>
      <c r="E183" s="45"/>
      <c r="F183" s="45"/>
      <c r="G183" s="49" t="s">
        <v>1649</v>
      </c>
      <c r="H183" s="51"/>
      <c r="I183" s="51"/>
      <c r="J183" s="51">
        <f>SUM(J184:J193)</f>
        <v>0</v>
      </c>
      <c r="K183" s="51"/>
      <c r="L183" s="51"/>
    </row>
    <row r="184" spans="1:12" ht="16.5" customHeight="1">
      <c r="A184" s="45"/>
      <c r="B184" s="45"/>
      <c r="C184" s="45"/>
      <c r="D184" s="68"/>
      <c r="E184" s="45"/>
      <c r="F184" s="45"/>
      <c r="G184" s="49" t="s">
        <v>1650</v>
      </c>
      <c r="H184" s="51"/>
      <c r="I184" s="51"/>
      <c r="J184" s="51"/>
      <c r="K184" s="51"/>
      <c r="L184" s="51"/>
    </row>
    <row r="185" spans="1:12" ht="16.5" customHeight="1">
      <c r="A185" s="45"/>
      <c r="B185" s="45"/>
      <c r="C185" s="45"/>
      <c r="D185" s="68"/>
      <c r="E185" s="45"/>
      <c r="F185" s="45"/>
      <c r="G185" s="49" t="s">
        <v>1651</v>
      </c>
      <c r="H185" s="51"/>
      <c r="I185" s="51"/>
      <c r="J185" s="51"/>
      <c r="K185" s="51"/>
      <c r="L185" s="51"/>
    </row>
    <row r="186" spans="1:12" ht="16.5" customHeight="1">
      <c r="A186" s="45"/>
      <c r="B186" s="45"/>
      <c r="C186" s="45"/>
      <c r="D186" s="68"/>
      <c r="E186" s="45"/>
      <c r="F186" s="45"/>
      <c r="G186" s="49" t="s">
        <v>1652</v>
      </c>
      <c r="H186" s="51"/>
      <c r="I186" s="51"/>
      <c r="J186" s="51"/>
      <c r="K186" s="51"/>
      <c r="L186" s="51"/>
    </row>
    <row r="187" spans="1:12" ht="16.5" customHeight="1">
      <c r="A187" s="45"/>
      <c r="B187" s="45"/>
      <c r="C187" s="45"/>
      <c r="D187" s="68"/>
      <c r="E187" s="45"/>
      <c r="F187" s="45"/>
      <c r="G187" s="49" t="s">
        <v>1653</v>
      </c>
      <c r="H187" s="51"/>
      <c r="I187" s="51"/>
      <c r="J187" s="51"/>
      <c r="K187" s="51"/>
      <c r="L187" s="51"/>
    </row>
    <row r="188" spans="1:12" ht="16.5" customHeight="1">
      <c r="A188" s="45"/>
      <c r="B188" s="45"/>
      <c r="C188" s="45"/>
      <c r="D188" s="68"/>
      <c r="E188" s="45"/>
      <c r="F188" s="45"/>
      <c r="G188" s="49" t="s">
        <v>1654</v>
      </c>
      <c r="H188" s="51"/>
      <c r="I188" s="51"/>
      <c r="J188" s="51"/>
      <c r="K188" s="51"/>
      <c r="L188" s="51"/>
    </row>
    <row r="189" spans="1:12" ht="16.5" customHeight="1">
      <c r="A189" s="45"/>
      <c r="B189" s="45"/>
      <c r="C189" s="45"/>
      <c r="D189" s="68"/>
      <c r="E189" s="45"/>
      <c r="F189" s="45"/>
      <c r="G189" s="49" t="s">
        <v>1655</v>
      </c>
      <c r="H189" s="51"/>
      <c r="I189" s="51"/>
      <c r="J189" s="51"/>
      <c r="K189" s="51"/>
      <c r="L189" s="51"/>
    </row>
    <row r="190" spans="1:12" ht="16.5" customHeight="1">
      <c r="A190" s="45"/>
      <c r="B190" s="45"/>
      <c r="C190" s="45"/>
      <c r="D190" s="68"/>
      <c r="E190" s="45"/>
      <c r="F190" s="45"/>
      <c r="G190" s="69" t="s">
        <v>1656</v>
      </c>
      <c r="H190" s="51"/>
      <c r="I190" s="51"/>
      <c r="J190" s="51"/>
      <c r="K190" s="51"/>
      <c r="L190" s="51"/>
    </row>
    <row r="191" spans="1:12" ht="16.5" customHeight="1">
      <c r="A191" s="45"/>
      <c r="B191" s="45"/>
      <c r="C191" s="45"/>
      <c r="D191" s="68"/>
      <c r="E191" s="45"/>
      <c r="F191" s="45"/>
      <c r="G191" s="49" t="s">
        <v>1657</v>
      </c>
      <c r="H191" s="51"/>
      <c r="I191" s="51"/>
      <c r="J191" s="51"/>
      <c r="K191" s="51"/>
      <c r="L191" s="51"/>
    </row>
    <row r="192" spans="1:12" ht="16.5" customHeight="1">
      <c r="A192" s="45"/>
      <c r="B192" s="45"/>
      <c r="C192" s="45"/>
      <c r="D192" s="68"/>
      <c r="E192" s="45"/>
      <c r="F192" s="45"/>
      <c r="G192" s="49" t="s">
        <v>1658</v>
      </c>
      <c r="H192" s="51"/>
      <c r="I192" s="51"/>
      <c r="J192" s="51"/>
      <c r="K192" s="51"/>
      <c r="L192" s="51"/>
    </row>
    <row r="193" spans="1:12" ht="16.5" customHeight="1">
      <c r="A193" s="45"/>
      <c r="B193" s="45"/>
      <c r="C193" s="45"/>
      <c r="D193" s="68"/>
      <c r="E193" s="45"/>
      <c r="F193" s="45"/>
      <c r="G193" s="49" t="s">
        <v>1659</v>
      </c>
      <c r="H193" s="51"/>
      <c r="I193" s="51"/>
      <c r="J193" s="51"/>
      <c r="K193" s="51"/>
      <c r="L193" s="51"/>
    </row>
    <row r="194" spans="1:12" ht="16.5" customHeight="1">
      <c r="A194" s="45"/>
      <c r="B194" s="45"/>
      <c r="C194" s="45"/>
      <c r="D194" s="68"/>
      <c r="E194" s="45"/>
      <c r="F194" s="45"/>
      <c r="G194" s="48" t="s">
        <v>1660</v>
      </c>
      <c r="H194" s="51"/>
      <c r="I194" s="51"/>
      <c r="J194" s="51">
        <f>SUM(J195:J209)</f>
        <v>0</v>
      </c>
      <c r="K194" s="51"/>
      <c r="L194" s="51"/>
    </row>
    <row r="195" spans="1:12" ht="16.5" customHeight="1">
      <c r="A195" s="45"/>
      <c r="B195" s="45"/>
      <c r="C195" s="45"/>
      <c r="D195" s="68"/>
      <c r="E195" s="45"/>
      <c r="F195" s="45"/>
      <c r="G195" s="48" t="s">
        <v>1661</v>
      </c>
      <c r="H195" s="51"/>
      <c r="I195" s="51"/>
      <c r="J195" s="51"/>
      <c r="K195" s="51"/>
      <c r="L195" s="51"/>
    </row>
    <row r="196" spans="1:12" ht="16.5" customHeight="1">
      <c r="A196" s="45"/>
      <c r="B196" s="45"/>
      <c r="C196" s="45"/>
      <c r="D196" s="68"/>
      <c r="E196" s="45"/>
      <c r="F196" s="45"/>
      <c r="G196" s="48" t="s">
        <v>1662</v>
      </c>
      <c r="H196" s="51"/>
      <c r="I196" s="51"/>
      <c r="J196" s="51"/>
      <c r="K196" s="51"/>
      <c r="L196" s="51"/>
    </row>
    <row r="197" spans="1:12" ht="16.5" customHeight="1">
      <c r="A197" s="45"/>
      <c r="B197" s="45"/>
      <c r="C197" s="45"/>
      <c r="D197" s="68"/>
      <c r="E197" s="45"/>
      <c r="F197" s="45"/>
      <c r="G197" s="48" t="s">
        <v>1663</v>
      </c>
      <c r="H197" s="51"/>
      <c r="I197" s="51"/>
      <c r="J197" s="51"/>
      <c r="K197" s="51"/>
      <c r="L197" s="51"/>
    </row>
    <row r="198" spans="1:12" ht="16.5" customHeight="1">
      <c r="A198" s="45"/>
      <c r="B198" s="45"/>
      <c r="C198" s="45"/>
      <c r="D198" s="68"/>
      <c r="E198" s="45"/>
      <c r="F198" s="45"/>
      <c r="G198" s="48" t="s">
        <v>1664</v>
      </c>
      <c r="H198" s="51"/>
      <c r="I198" s="51"/>
      <c r="J198" s="51"/>
      <c r="K198" s="51"/>
      <c r="L198" s="51"/>
    </row>
    <row r="199" spans="1:12" ht="16.5" customHeight="1">
      <c r="A199" s="45"/>
      <c r="B199" s="45"/>
      <c r="C199" s="45"/>
      <c r="D199" s="68"/>
      <c r="E199" s="45"/>
      <c r="F199" s="45"/>
      <c r="G199" s="48" t="s">
        <v>1665</v>
      </c>
      <c r="H199" s="51"/>
      <c r="I199" s="51"/>
      <c r="J199" s="51"/>
      <c r="K199" s="51"/>
      <c r="L199" s="51"/>
    </row>
    <row r="200" spans="1:12" ht="16.5" customHeight="1">
      <c r="A200" s="45"/>
      <c r="B200" s="45"/>
      <c r="C200" s="45"/>
      <c r="D200" s="68"/>
      <c r="E200" s="45"/>
      <c r="F200" s="45"/>
      <c r="G200" s="48" t="s">
        <v>1666</v>
      </c>
      <c r="H200" s="51"/>
      <c r="I200" s="51"/>
      <c r="J200" s="51"/>
      <c r="K200" s="51"/>
      <c r="L200" s="51"/>
    </row>
    <row r="201" spans="1:12" ht="16.5" customHeight="1">
      <c r="A201" s="45"/>
      <c r="B201" s="45"/>
      <c r="C201" s="45"/>
      <c r="D201" s="68"/>
      <c r="E201" s="45"/>
      <c r="F201" s="45"/>
      <c r="G201" s="48" t="s">
        <v>1667</v>
      </c>
      <c r="H201" s="51"/>
      <c r="I201" s="51"/>
      <c r="J201" s="51"/>
      <c r="K201" s="51"/>
      <c r="L201" s="51"/>
    </row>
    <row r="202" spans="1:12" ht="16.5" customHeight="1">
      <c r="A202" s="45"/>
      <c r="B202" s="45"/>
      <c r="C202" s="45"/>
      <c r="D202" s="68"/>
      <c r="E202" s="45"/>
      <c r="F202" s="45"/>
      <c r="G202" s="48" t="s">
        <v>1668</v>
      </c>
      <c r="H202" s="51"/>
      <c r="I202" s="51"/>
      <c r="J202" s="51"/>
      <c r="K202" s="51"/>
      <c r="L202" s="51"/>
    </row>
    <row r="203" spans="1:12" ht="16.5" customHeight="1">
      <c r="A203" s="45"/>
      <c r="B203" s="45"/>
      <c r="C203" s="45"/>
      <c r="D203" s="68"/>
      <c r="E203" s="45"/>
      <c r="F203" s="45"/>
      <c r="G203" s="48" t="s">
        <v>1669</v>
      </c>
      <c r="H203" s="51"/>
      <c r="I203" s="51"/>
      <c r="J203" s="51"/>
      <c r="K203" s="51"/>
      <c r="L203" s="51"/>
    </row>
    <row r="204" spans="1:12" ht="16.5" customHeight="1">
      <c r="A204" s="45"/>
      <c r="B204" s="45"/>
      <c r="C204" s="45"/>
      <c r="D204" s="68"/>
      <c r="E204" s="45"/>
      <c r="F204" s="45"/>
      <c r="G204" s="48" t="s">
        <v>1670</v>
      </c>
      <c r="H204" s="51"/>
      <c r="I204" s="51"/>
      <c r="J204" s="51"/>
      <c r="K204" s="51"/>
      <c r="L204" s="51"/>
    </row>
    <row r="205" spans="1:12" ht="16.5" customHeight="1">
      <c r="A205" s="45"/>
      <c r="B205" s="45"/>
      <c r="C205" s="45"/>
      <c r="D205" s="68"/>
      <c r="E205" s="45"/>
      <c r="F205" s="45"/>
      <c r="G205" s="48" t="s">
        <v>1671</v>
      </c>
      <c r="H205" s="51"/>
      <c r="I205" s="51"/>
      <c r="J205" s="51"/>
      <c r="K205" s="51"/>
      <c r="L205" s="51"/>
    </row>
    <row r="206" spans="1:12" ht="16.5" customHeight="1">
      <c r="A206" s="45"/>
      <c r="B206" s="45"/>
      <c r="C206" s="45"/>
      <c r="D206" s="68"/>
      <c r="E206" s="45"/>
      <c r="F206" s="45"/>
      <c r="G206" s="48" t="s">
        <v>1672</v>
      </c>
      <c r="H206" s="51"/>
      <c r="I206" s="51"/>
      <c r="J206" s="51"/>
      <c r="K206" s="51"/>
      <c r="L206" s="51"/>
    </row>
    <row r="207" spans="1:12" ht="16.5" customHeight="1">
      <c r="A207" s="45"/>
      <c r="B207" s="45"/>
      <c r="C207" s="45"/>
      <c r="D207" s="68"/>
      <c r="E207" s="45"/>
      <c r="F207" s="45"/>
      <c r="G207" s="48" t="s">
        <v>1673</v>
      </c>
      <c r="H207" s="51"/>
      <c r="I207" s="51"/>
      <c r="J207" s="51"/>
      <c r="K207" s="51"/>
      <c r="L207" s="51"/>
    </row>
    <row r="208" spans="1:12" ht="16.5" customHeight="1">
      <c r="A208" s="45"/>
      <c r="B208" s="45"/>
      <c r="C208" s="45"/>
      <c r="D208" s="68"/>
      <c r="E208" s="45"/>
      <c r="F208" s="45"/>
      <c r="G208" s="48" t="s">
        <v>1674</v>
      </c>
      <c r="H208" s="51"/>
      <c r="I208" s="51"/>
      <c r="J208" s="51"/>
      <c r="K208" s="51"/>
      <c r="L208" s="51"/>
    </row>
    <row r="209" spans="1:12" ht="16.5" customHeight="1">
      <c r="A209" s="45"/>
      <c r="B209" s="45"/>
      <c r="C209" s="45"/>
      <c r="D209" s="68"/>
      <c r="E209" s="45"/>
      <c r="F209" s="45"/>
      <c r="G209" s="48" t="s">
        <v>1675</v>
      </c>
      <c r="H209" s="51"/>
      <c r="I209" s="51"/>
      <c r="J209" s="51"/>
      <c r="K209" s="51"/>
      <c r="L209" s="51"/>
    </row>
    <row r="210" spans="1:12" ht="16.5" customHeight="1">
      <c r="A210" s="45"/>
      <c r="B210" s="45"/>
      <c r="C210" s="45"/>
      <c r="D210" s="68"/>
      <c r="E210" s="45"/>
      <c r="F210" s="45"/>
      <c r="G210" s="48" t="s">
        <v>1676</v>
      </c>
      <c r="H210" s="51"/>
      <c r="I210" s="51"/>
      <c r="J210" s="51">
        <f>SUM(J211:J225)</f>
        <v>0</v>
      </c>
      <c r="K210" s="51"/>
      <c r="L210" s="51"/>
    </row>
    <row r="211" spans="1:12" ht="16.5" customHeight="1">
      <c r="A211" s="45"/>
      <c r="B211" s="45"/>
      <c r="C211" s="45"/>
      <c r="D211" s="68"/>
      <c r="E211" s="45"/>
      <c r="F211" s="45"/>
      <c r="G211" s="48" t="s">
        <v>1677</v>
      </c>
      <c r="H211" s="51"/>
      <c r="I211" s="51"/>
      <c r="J211" s="51"/>
      <c r="K211" s="51"/>
      <c r="L211" s="51"/>
    </row>
    <row r="212" spans="1:12" ht="16.5" customHeight="1">
      <c r="A212" s="45"/>
      <c r="B212" s="45"/>
      <c r="C212" s="45"/>
      <c r="D212" s="68"/>
      <c r="E212" s="45"/>
      <c r="F212" s="45"/>
      <c r="G212" s="48" t="s">
        <v>1678</v>
      </c>
      <c r="H212" s="51"/>
      <c r="I212" s="51"/>
      <c r="J212" s="51"/>
      <c r="K212" s="51"/>
      <c r="L212" s="51"/>
    </row>
    <row r="213" spans="1:12" ht="16.5" customHeight="1">
      <c r="A213" s="45"/>
      <c r="B213" s="45"/>
      <c r="C213" s="45"/>
      <c r="D213" s="68"/>
      <c r="E213" s="45"/>
      <c r="F213" s="45"/>
      <c r="G213" s="48" t="s">
        <v>1679</v>
      </c>
      <c r="H213" s="51"/>
      <c r="I213" s="51"/>
      <c r="J213" s="51"/>
      <c r="K213" s="51"/>
      <c r="L213" s="51"/>
    </row>
    <row r="214" spans="1:12" ht="16.5" customHeight="1">
      <c r="A214" s="45"/>
      <c r="B214" s="45"/>
      <c r="C214" s="45"/>
      <c r="D214" s="68"/>
      <c r="E214" s="45"/>
      <c r="F214" s="45"/>
      <c r="G214" s="48" t="s">
        <v>1680</v>
      </c>
      <c r="H214" s="51"/>
      <c r="I214" s="51"/>
      <c r="J214" s="51"/>
      <c r="K214" s="51"/>
      <c r="L214" s="51"/>
    </row>
    <row r="215" spans="1:12" ht="16.5" customHeight="1">
      <c r="A215" s="45"/>
      <c r="B215" s="45"/>
      <c r="C215" s="45"/>
      <c r="D215" s="68"/>
      <c r="E215" s="45"/>
      <c r="F215" s="45"/>
      <c r="G215" s="48" t="s">
        <v>1681</v>
      </c>
      <c r="H215" s="51"/>
      <c r="I215" s="51"/>
      <c r="J215" s="51"/>
      <c r="K215" s="51"/>
      <c r="L215" s="51"/>
    </row>
    <row r="216" spans="1:12" ht="16.5" customHeight="1">
      <c r="A216" s="45"/>
      <c r="B216" s="45"/>
      <c r="C216" s="45"/>
      <c r="D216" s="68"/>
      <c r="E216" s="45"/>
      <c r="F216" s="45"/>
      <c r="G216" s="48" t="s">
        <v>1682</v>
      </c>
      <c r="H216" s="51"/>
      <c r="I216" s="51"/>
      <c r="J216" s="51"/>
      <c r="K216" s="51"/>
      <c r="L216" s="51"/>
    </row>
    <row r="217" spans="1:12" ht="16.5" customHeight="1">
      <c r="A217" s="45"/>
      <c r="B217" s="45"/>
      <c r="C217" s="45"/>
      <c r="D217" s="68"/>
      <c r="E217" s="45"/>
      <c r="F217" s="45"/>
      <c r="G217" s="48" t="s">
        <v>1683</v>
      </c>
      <c r="H217" s="51"/>
      <c r="I217" s="51"/>
      <c r="J217" s="51"/>
      <c r="K217" s="51"/>
      <c r="L217" s="51"/>
    </row>
    <row r="218" spans="1:12" ht="16.5" customHeight="1">
      <c r="A218" s="45"/>
      <c r="B218" s="45"/>
      <c r="C218" s="45"/>
      <c r="D218" s="68"/>
      <c r="E218" s="45"/>
      <c r="F218" s="45"/>
      <c r="G218" s="48" t="s">
        <v>1684</v>
      </c>
      <c r="H218" s="51"/>
      <c r="I218" s="51"/>
      <c r="J218" s="51"/>
      <c r="K218" s="51"/>
      <c r="L218" s="51"/>
    </row>
    <row r="219" spans="1:12" ht="16.5" customHeight="1">
      <c r="A219" s="45"/>
      <c r="B219" s="45"/>
      <c r="C219" s="45"/>
      <c r="D219" s="68"/>
      <c r="E219" s="45"/>
      <c r="F219" s="45"/>
      <c r="G219" s="48" t="s">
        <v>1685</v>
      </c>
      <c r="H219" s="51"/>
      <c r="I219" s="51"/>
      <c r="J219" s="51"/>
      <c r="K219" s="51"/>
      <c r="L219" s="51"/>
    </row>
    <row r="220" spans="1:12" ht="16.5" customHeight="1">
      <c r="A220" s="45"/>
      <c r="B220" s="45"/>
      <c r="C220" s="45"/>
      <c r="D220" s="68"/>
      <c r="E220" s="45"/>
      <c r="F220" s="45"/>
      <c r="G220" s="48" t="s">
        <v>1686</v>
      </c>
      <c r="H220" s="51"/>
      <c r="I220" s="51"/>
      <c r="J220" s="51"/>
      <c r="K220" s="51"/>
      <c r="L220" s="51"/>
    </row>
    <row r="221" spans="1:12" ht="16.5" customHeight="1">
      <c r="A221" s="45"/>
      <c r="B221" s="45"/>
      <c r="C221" s="45"/>
      <c r="D221" s="68"/>
      <c r="E221" s="45"/>
      <c r="F221" s="45"/>
      <c r="G221" s="48" t="s">
        <v>1687</v>
      </c>
      <c r="H221" s="51"/>
      <c r="I221" s="51"/>
      <c r="J221" s="51"/>
      <c r="K221" s="51"/>
      <c r="L221" s="51"/>
    </row>
    <row r="222" spans="1:12" ht="16.5" customHeight="1">
      <c r="A222" s="45"/>
      <c r="B222" s="45"/>
      <c r="C222" s="45"/>
      <c r="D222" s="68"/>
      <c r="E222" s="45"/>
      <c r="F222" s="45"/>
      <c r="G222" s="48" t="s">
        <v>1688</v>
      </c>
      <c r="H222" s="51"/>
      <c r="I222" s="51"/>
      <c r="J222" s="51"/>
      <c r="K222" s="51"/>
      <c r="L222" s="51"/>
    </row>
    <row r="223" spans="1:12" ht="16.5" customHeight="1">
      <c r="A223" s="45"/>
      <c r="B223" s="45"/>
      <c r="C223" s="45"/>
      <c r="D223" s="68"/>
      <c r="E223" s="45"/>
      <c r="F223" s="45"/>
      <c r="G223" s="48" t="s">
        <v>1689</v>
      </c>
      <c r="H223" s="51"/>
      <c r="I223" s="51"/>
      <c r="J223" s="51"/>
      <c r="K223" s="51"/>
      <c r="L223" s="51"/>
    </row>
    <row r="224" spans="1:12" ht="16.5" customHeight="1">
      <c r="A224" s="45"/>
      <c r="B224" s="45"/>
      <c r="C224" s="45"/>
      <c r="D224" s="68"/>
      <c r="E224" s="45"/>
      <c r="F224" s="45"/>
      <c r="G224" s="48" t="s">
        <v>1690</v>
      </c>
      <c r="H224" s="51"/>
      <c r="I224" s="51"/>
      <c r="J224" s="51"/>
      <c r="K224" s="51"/>
      <c r="L224" s="51"/>
    </row>
    <row r="225" spans="1:12" ht="16.5" customHeight="1">
      <c r="A225" s="45"/>
      <c r="B225" s="45"/>
      <c r="C225" s="45"/>
      <c r="D225" s="68"/>
      <c r="E225" s="45"/>
      <c r="F225" s="45"/>
      <c r="G225" s="48" t="s">
        <v>1691</v>
      </c>
      <c r="H225" s="51"/>
      <c r="I225" s="51"/>
      <c r="J225" s="51"/>
      <c r="K225" s="51"/>
      <c r="L225" s="51"/>
    </row>
    <row r="226" spans="1:12" ht="16.5" customHeight="1">
      <c r="A226" s="45"/>
      <c r="B226" s="45"/>
      <c r="C226" s="45"/>
      <c r="D226" s="68"/>
      <c r="E226" s="45"/>
      <c r="F226" s="45"/>
      <c r="G226" s="48" t="s">
        <v>1692</v>
      </c>
      <c r="H226" s="51"/>
      <c r="I226" s="51"/>
      <c r="J226" s="51">
        <f>SUM(J227,J240)</f>
        <v>40</v>
      </c>
      <c r="K226" s="51"/>
      <c r="L226" s="51"/>
    </row>
    <row r="227" spans="1:12" ht="16.5" customHeight="1">
      <c r="A227" s="45"/>
      <c r="B227" s="45"/>
      <c r="C227" s="45"/>
      <c r="D227" s="68"/>
      <c r="E227" s="45"/>
      <c r="F227" s="45"/>
      <c r="G227" s="48" t="s">
        <v>1693</v>
      </c>
      <c r="H227" s="51"/>
      <c r="I227" s="51"/>
      <c r="J227" s="51">
        <f>SUM(J228:J239)</f>
        <v>0</v>
      </c>
      <c r="K227" s="51"/>
      <c r="L227" s="51"/>
    </row>
    <row r="228" spans="1:12" ht="16.5" customHeight="1">
      <c r="A228" s="45"/>
      <c r="B228" s="45"/>
      <c r="C228" s="45"/>
      <c r="D228" s="68"/>
      <c r="E228" s="45"/>
      <c r="F228" s="45"/>
      <c r="G228" s="48" t="s">
        <v>1694</v>
      </c>
      <c r="H228" s="51"/>
      <c r="I228" s="51"/>
      <c r="J228" s="51"/>
      <c r="K228" s="51"/>
      <c r="L228" s="51"/>
    </row>
    <row r="229" spans="1:12" ht="16.5" customHeight="1">
      <c r="A229" s="45"/>
      <c r="B229" s="45"/>
      <c r="C229" s="45"/>
      <c r="D229" s="68"/>
      <c r="E229" s="45"/>
      <c r="F229" s="45"/>
      <c r="G229" s="48" t="s">
        <v>1695</v>
      </c>
      <c r="H229" s="51"/>
      <c r="I229" s="51"/>
      <c r="J229" s="51"/>
      <c r="K229" s="51"/>
      <c r="L229" s="51"/>
    </row>
    <row r="230" spans="1:12" ht="16.5" customHeight="1">
      <c r="A230" s="45"/>
      <c r="B230" s="45"/>
      <c r="C230" s="45"/>
      <c r="D230" s="68"/>
      <c r="E230" s="45"/>
      <c r="F230" s="45"/>
      <c r="G230" s="48" t="s">
        <v>1696</v>
      </c>
      <c r="H230" s="51"/>
      <c r="I230" s="51"/>
      <c r="J230" s="51"/>
      <c r="K230" s="51"/>
      <c r="L230" s="51"/>
    </row>
    <row r="231" spans="1:12" ht="16.5" customHeight="1">
      <c r="A231" s="45"/>
      <c r="B231" s="45"/>
      <c r="C231" s="45"/>
      <c r="D231" s="68"/>
      <c r="E231" s="45"/>
      <c r="F231" s="45"/>
      <c r="G231" s="48" t="s">
        <v>1697</v>
      </c>
      <c r="H231" s="51"/>
      <c r="I231" s="51"/>
      <c r="J231" s="51"/>
      <c r="K231" s="51"/>
      <c r="L231" s="51"/>
    </row>
    <row r="232" spans="1:12" ht="16.5" customHeight="1">
      <c r="A232" s="45"/>
      <c r="B232" s="45"/>
      <c r="C232" s="45"/>
      <c r="D232" s="68"/>
      <c r="E232" s="45"/>
      <c r="F232" s="45"/>
      <c r="G232" s="48" t="s">
        <v>1698</v>
      </c>
      <c r="H232" s="51"/>
      <c r="I232" s="51"/>
      <c r="J232" s="51"/>
      <c r="K232" s="51"/>
      <c r="L232" s="51"/>
    </row>
    <row r="233" spans="1:12" ht="16.5" customHeight="1">
      <c r="A233" s="45"/>
      <c r="B233" s="45"/>
      <c r="C233" s="45"/>
      <c r="D233" s="68"/>
      <c r="E233" s="45"/>
      <c r="F233" s="45"/>
      <c r="G233" s="48" t="s">
        <v>1699</v>
      </c>
      <c r="H233" s="51"/>
      <c r="I233" s="51"/>
      <c r="J233" s="51"/>
      <c r="K233" s="51"/>
      <c r="L233" s="51"/>
    </row>
    <row r="234" spans="1:12" ht="16.5" customHeight="1">
      <c r="A234" s="45"/>
      <c r="B234" s="45"/>
      <c r="C234" s="45"/>
      <c r="D234" s="68"/>
      <c r="E234" s="45"/>
      <c r="F234" s="45"/>
      <c r="G234" s="48" t="s">
        <v>1700</v>
      </c>
      <c r="H234" s="51"/>
      <c r="I234" s="51"/>
      <c r="J234" s="51"/>
      <c r="K234" s="51"/>
      <c r="L234" s="51"/>
    </row>
    <row r="235" spans="1:12" ht="16.5" customHeight="1">
      <c r="A235" s="45"/>
      <c r="B235" s="45"/>
      <c r="C235" s="45"/>
      <c r="D235" s="68"/>
      <c r="E235" s="45"/>
      <c r="F235" s="45"/>
      <c r="G235" s="48" t="s">
        <v>1701</v>
      </c>
      <c r="H235" s="51"/>
      <c r="I235" s="51"/>
      <c r="J235" s="51"/>
      <c r="K235" s="51"/>
      <c r="L235" s="51"/>
    </row>
    <row r="236" spans="1:12" ht="16.5" customHeight="1">
      <c r="A236" s="45"/>
      <c r="B236" s="45"/>
      <c r="C236" s="45"/>
      <c r="D236" s="68"/>
      <c r="E236" s="45"/>
      <c r="F236" s="45"/>
      <c r="G236" s="48" t="s">
        <v>1702</v>
      </c>
      <c r="H236" s="51"/>
      <c r="I236" s="51"/>
      <c r="J236" s="51"/>
      <c r="K236" s="51"/>
      <c r="L236" s="51"/>
    </row>
    <row r="237" spans="1:12" ht="16.5" customHeight="1">
      <c r="A237" s="45"/>
      <c r="B237" s="45"/>
      <c r="C237" s="45"/>
      <c r="D237" s="68"/>
      <c r="E237" s="45"/>
      <c r="F237" s="45"/>
      <c r="G237" s="48" t="s">
        <v>1703</v>
      </c>
      <c r="H237" s="51"/>
      <c r="I237" s="51"/>
      <c r="J237" s="51"/>
      <c r="K237" s="51"/>
      <c r="L237" s="51"/>
    </row>
    <row r="238" spans="1:12" ht="16.5" customHeight="1">
      <c r="A238" s="45"/>
      <c r="B238" s="45"/>
      <c r="C238" s="45"/>
      <c r="D238" s="68"/>
      <c r="E238" s="45"/>
      <c r="F238" s="45"/>
      <c r="G238" s="48" t="s">
        <v>1704</v>
      </c>
      <c r="H238" s="51"/>
      <c r="I238" s="51"/>
      <c r="J238" s="51"/>
      <c r="K238" s="51"/>
      <c r="L238" s="51"/>
    </row>
    <row r="239" spans="1:12" ht="16.5" customHeight="1">
      <c r="A239" s="45"/>
      <c r="B239" s="45"/>
      <c r="C239" s="45"/>
      <c r="D239" s="68"/>
      <c r="E239" s="45"/>
      <c r="F239" s="45"/>
      <c r="G239" s="48" t="s">
        <v>1705</v>
      </c>
      <c r="H239" s="51"/>
      <c r="I239" s="51"/>
      <c r="J239" s="51"/>
      <c r="K239" s="51"/>
      <c r="L239" s="51"/>
    </row>
    <row r="240" spans="1:12" ht="16.5" customHeight="1">
      <c r="A240" s="45"/>
      <c r="B240" s="45"/>
      <c r="C240" s="45"/>
      <c r="D240" s="68"/>
      <c r="E240" s="45"/>
      <c r="F240" s="45"/>
      <c r="G240" s="48" t="s">
        <v>1706</v>
      </c>
      <c r="H240" s="51"/>
      <c r="I240" s="51"/>
      <c r="J240" s="51">
        <f>SUM(J241:J246)</f>
        <v>40</v>
      </c>
      <c r="K240" s="51"/>
      <c r="L240" s="51"/>
    </row>
    <row r="241" spans="1:12" ht="16.5" customHeight="1">
      <c r="A241" s="45"/>
      <c r="B241" s="45"/>
      <c r="C241" s="45"/>
      <c r="D241" s="68"/>
      <c r="E241" s="45"/>
      <c r="F241" s="45"/>
      <c r="G241" s="48" t="s">
        <v>822</v>
      </c>
      <c r="H241" s="51"/>
      <c r="I241" s="51"/>
      <c r="J241" s="51"/>
      <c r="K241" s="51"/>
      <c r="L241" s="51"/>
    </row>
    <row r="242" spans="1:12" ht="16.5" customHeight="1">
      <c r="A242" s="45"/>
      <c r="B242" s="45"/>
      <c r="C242" s="45"/>
      <c r="D242" s="68"/>
      <c r="E242" s="45"/>
      <c r="F242" s="45"/>
      <c r="G242" s="48" t="s">
        <v>867</v>
      </c>
      <c r="H242" s="51"/>
      <c r="I242" s="51"/>
      <c r="J242" s="51"/>
      <c r="K242" s="51"/>
      <c r="L242" s="51"/>
    </row>
    <row r="243" spans="1:12" ht="16.5" customHeight="1">
      <c r="A243" s="45"/>
      <c r="B243" s="45"/>
      <c r="C243" s="45"/>
      <c r="D243" s="68"/>
      <c r="E243" s="45"/>
      <c r="F243" s="45"/>
      <c r="G243" s="48" t="s">
        <v>1707</v>
      </c>
      <c r="H243" s="51"/>
      <c r="I243" s="51"/>
      <c r="J243" s="51"/>
      <c r="K243" s="51"/>
      <c r="L243" s="51"/>
    </row>
    <row r="244" spans="1:12" ht="16.5" customHeight="1">
      <c r="A244" s="45"/>
      <c r="B244" s="45"/>
      <c r="C244" s="45"/>
      <c r="D244" s="68"/>
      <c r="E244" s="45"/>
      <c r="F244" s="45"/>
      <c r="G244" s="48" t="s">
        <v>1708</v>
      </c>
      <c r="H244" s="51"/>
      <c r="I244" s="51"/>
      <c r="J244" s="51"/>
      <c r="K244" s="51"/>
      <c r="L244" s="51"/>
    </row>
    <row r="245" spans="1:12" ht="16.5" customHeight="1">
      <c r="A245" s="45"/>
      <c r="B245" s="45"/>
      <c r="C245" s="45"/>
      <c r="D245" s="68"/>
      <c r="E245" s="45"/>
      <c r="F245" s="45"/>
      <c r="G245" s="48" t="s">
        <v>1709</v>
      </c>
      <c r="H245" s="51"/>
      <c r="I245" s="51"/>
      <c r="J245" s="51"/>
      <c r="K245" s="51"/>
      <c r="L245" s="51"/>
    </row>
    <row r="246" spans="1:12" ht="16.5" customHeight="1">
      <c r="A246" s="45"/>
      <c r="B246" s="45"/>
      <c r="C246" s="45"/>
      <c r="D246" s="68"/>
      <c r="E246" s="45"/>
      <c r="F246" s="45"/>
      <c r="G246" s="48" t="s">
        <v>1710</v>
      </c>
      <c r="H246" s="51"/>
      <c r="I246" s="51"/>
      <c r="J246" s="51">
        <v>40</v>
      </c>
      <c r="K246" s="51"/>
      <c r="L246" s="51"/>
    </row>
    <row r="247" spans="1:12" ht="16.5" customHeight="1">
      <c r="A247" s="45"/>
      <c r="B247" s="45"/>
      <c r="C247" s="45"/>
      <c r="D247" s="68"/>
      <c r="E247" s="45"/>
      <c r="F247" s="45"/>
      <c r="G247" s="49"/>
      <c r="H247" s="51"/>
      <c r="I247" s="51"/>
      <c r="J247" s="51"/>
      <c r="K247" s="51"/>
      <c r="L247" s="51"/>
    </row>
    <row r="248" spans="1:12" ht="16.5" customHeight="1">
      <c r="A248" s="45"/>
      <c r="B248" s="45"/>
      <c r="C248" s="45"/>
      <c r="D248" s="68"/>
      <c r="E248" s="45"/>
      <c r="F248" s="45"/>
      <c r="G248" s="49"/>
      <c r="H248" s="51"/>
      <c r="I248" s="51"/>
      <c r="J248" s="51"/>
      <c r="K248" s="51"/>
      <c r="L248" s="51"/>
    </row>
    <row r="249" spans="1:12" ht="16.5" customHeight="1">
      <c r="A249" s="52" t="s">
        <v>1343</v>
      </c>
      <c r="B249" s="52"/>
      <c r="C249" s="52"/>
      <c r="D249" s="67">
        <f>D7+D8+D10+D9+D11+D12+D18+D19+D22+D23+D24+D25+D26+D27+D33+D34</f>
        <v>0</v>
      </c>
      <c r="E249" s="45"/>
      <c r="F249" s="61"/>
      <c r="G249" s="52" t="s">
        <v>1711</v>
      </c>
      <c r="H249" s="51"/>
      <c r="I249" s="51"/>
      <c r="J249" s="51">
        <f>J7+J23+J35+J46+J104+J120+J164+J168+J194+J210+J226</f>
        <v>40</v>
      </c>
      <c r="K249" s="51"/>
      <c r="L249" s="51"/>
    </row>
    <row r="250" spans="1:12" ht="16.5" customHeight="1">
      <c r="A250" s="66" t="s">
        <v>1712</v>
      </c>
      <c r="B250" s="66"/>
      <c r="C250" s="66"/>
      <c r="D250" s="67">
        <f>D251+D252+D253+D254+D255</f>
        <v>40</v>
      </c>
      <c r="E250" s="45"/>
      <c r="F250" s="61"/>
      <c r="G250" s="66" t="s">
        <v>1713</v>
      </c>
      <c r="H250" s="51"/>
      <c r="I250" s="51"/>
      <c r="J250" s="51">
        <f>J251+J252+J253+J254+J255</f>
        <v>0</v>
      </c>
      <c r="K250" s="51"/>
      <c r="L250" s="51"/>
    </row>
    <row r="251" spans="1:12" ht="16.5" customHeight="1">
      <c r="A251" s="51" t="s">
        <v>1714</v>
      </c>
      <c r="B251" s="51"/>
      <c r="C251" s="51"/>
      <c r="D251" s="65"/>
      <c r="E251" s="45"/>
      <c r="F251" s="61"/>
      <c r="G251" s="51" t="s">
        <v>1715</v>
      </c>
      <c r="H251" s="51"/>
      <c r="I251" s="51"/>
      <c r="J251" s="51"/>
      <c r="K251" s="51"/>
      <c r="L251" s="51"/>
    </row>
    <row r="252" spans="1:12" ht="16.5" customHeight="1">
      <c r="A252" s="51" t="s">
        <v>1716</v>
      </c>
      <c r="B252" s="51"/>
      <c r="C252" s="51"/>
      <c r="D252" s="65"/>
      <c r="E252" s="45"/>
      <c r="F252" s="61"/>
      <c r="G252" s="51" t="s">
        <v>1717</v>
      </c>
      <c r="H252" s="51"/>
      <c r="I252" s="51"/>
      <c r="J252" s="51"/>
      <c r="K252" s="51"/>
      <c r="L252" s="51"/>
    </row>
    <row r="253" spans="1:12" ht="16.5" customHeight="1">
      <c r="A253" s="51" t="s">
        <v>1718</v>
      </c>
      <c r="B253" s="51"/>
      <c r="C253" s="51"/>
      <c r="D253" s="65">
        <v>40</v>
      </c>
      <c r="E253" s="45"/>
      <c r="F253" s="61"/>
      <c r="G253" s="51" t="s">
        <v>1719</v>
      </c>
      <c r="H253" s="51"/>
      <c r="I253" s="51"/>
      <c r="J253" s="51"/>
      <c r="K253" s="51"/>
      <c r="L253" s="51"/>
    </row>
    <row r="254" spans="1:12" ht="16.5" customHeight="1">
      <c r="A254" s="51" t="s">
        <v>1720</v>
      </c>
      <c r="B254" s="51"/>
      <c r="C254" s="51"/>
      <c r="D254" s="65"/>
      <c r="E254" s="45"/>
      <c r="F254" s="61"/>
      <c r="G254" s="51" t="s">
        <v>1721</v>
      </c>
      <c r="H254" s="51"/>
      <c r="I254" s="51"/>
      <c r="J254" s="51"/>
      <c r="K254" s="51"/>
      <c r="L254" s="51"/>
    </row>
    <row r="255" spans="1:12" ht="16.5" customHeight="1">
      <c r="A255" s="66" t="s">
        <v>1722</v>
      </c>
      <c r="B255" s="51"/>
      <c r="C255" s="51"/>
      <c r="D255" s="65">
        <f>D256+D257</f>
        <v>0</v>
      </c>
      <c r="E255" s="45"/>
      <c r="F255" s="61"/>
      <c r="G255" s="66" t="s">
        <v>1723</v>
      </c>
      <c r="H255" s="51"/>
      <c r="I255" s="51"/>
      <c r="J255" s="51">
        <f>J256+J257</f>
        <v>0</v>
      </c>
      <c r="K255" s="51"/>
      <c r="L255" s="51"/>
    </row>
    <row r="256" spans="1:12" ht="16.5" customHeight="1">
      <c r="A256" s="64" t="s">
        <v>1724</v>
      </c>
      <c r="B256" s="51"/>
      <c r="C256" s="51"/>
      <c r="D256" s="65"/>
      <c r="E256" s="45"/>
      <c r="F256" s="61"/>
      <c r="G256" s="64" t="s">
        <v>1725</v>
      </c>
      <c r="H256" s="51"/>
      <c r="I256" s="51"/>
      <c r="J256" s="51"/>
      <c r="K256" s="51"/>
      <c r="L256" s="51"/>
    </row>
    <row r="257" spans="1:12" ht="16.5" customHeight="1">
      <c r="A257" s="64" t="s">
        <v>1726</v>
      </c>
      <c r="B257" s="64"/>
      <c r="C257" s="64"/>
      <c r="D257" s="71"/>
      <c r="E257" s="45"/>
      <c r="F257" s="61"/>
      <c r="G257" s="64" t="s">
        <v>1727</v>
      </c>
      <c r="H257" s="51"/>
      <c r="I257" s="51"/>
      <c r="J257" s="51"/>
      <c r="K257" s="51"/>
      <c r="L257" s="51"/>
    </row>
    <row r="258" spans="1:12" ht="16.5" customHeight="1">
      <c r="A258" s="64"/>
      <c r="B258" s="64"/>
      <c r="C258" s="64"/>
      <c r="D258" s="71"/>
      <c r="E258" s="51"/>
      <c r="F258" s="51"/>
      <c r="G258" s="64"/>
      <c r="H258" s="51"/>
      <c r="I258" s="51"/>
      <c r="J258" s="51"/>
      <c r="K258" s="51"/>
      <c r="L258" s="51"/>
    </row>
    <row r="259" spans="1:12" ht="16.5" customHeight="1">
      <c r="A259" s="64"/>
      <c r="B259" s="64"/>
      <c r="C259" s="64"/>
      <c r="D259" s="71"/>
      <c r="E259" s="64"/>
      <c r="F259" s="64"/>
      <c r="G259" s="64"/>
      <c r="H259" s="51"/>
      <c r="I259" s="51"/>
      <c r="J259" s="51"/>
      <c r="K259" s="51"/>
      <c r="L259" s="51"/>
    </row>
    <row r="260" spans="1:12" ht="16.5" customHeight="1">
      <c r="A260" s="52" t="s">
        <v>39</v>
      </c>
      <c r="B260" s="52"/>
      <c r="C260" s="52"/>
      <c r="D260" s="67">
        <f>D249+D250</f>
        <v>40</v>
      </c>
      <c r="E260" s="45"/>
      <c r="F260" s="61"/>
      <c r="G260" s="52" t="s">
        <v>1023</v>
      </c>
      <c r="H260" s="51"/>
      <c r="I260" s="51"/>
      <c r="J260" s="51">
        <f>J249+J250</f>
        <v>40</v>
      </c>
      <c r="K260" s="51"/>
      <c r="L260" s="51"/>
    </row>
  </sheetData>
  <sheetProtection/>
  <mergeCells count="11">
    <mergeCell ref="A2:L2"/>
    <mergeCell ref="A4:F4"/>
    <mergeCell ref="G4:L4"/>
    <mergeCell ref="D5:F5"/>
    <mergeCell ref="J5:L5"/>
    <mergeCell ref="A5:A6"/>
    <mergeCell ref="B5:B6"/>
    <mergeCell ref="C5:C6"/>
    <mergeCell ref="G5:G6"/>
    <mergeCell ref="H5:H6"/>
    <mergeCell ref="I5:I6"/>
  </mergeCells>
  <printOptions horizontalCentered="1"/>
  <pageMargins left="0.46805555555555556" right="0.46805555555555556" top="0.5902777777777778" bottom="0.46805555555555556" header="0.3104166666666667" footer="0.3104166666666667"/>
  <pageSetup fitToHeight="0" fitToWidth="1" horizontalDpi="600" verticalDpi="600" orientation="landscape" paperSize="9" scale="64"/>
</worksheet>
</file>

<file path=xl/worksheets/sheet22.xml><?xml version="1.0" encoding="utf-8"?>
<worksheet xmlns="http://schemas.openxmlformats.org/spreadsheetml/2006/main" xmlns:r="http://schemas.openxmlformats.org/officeDocument/2006/relationships">
  <dimension ref="A1:H54"/>
  <sheetViews>
    <sheetView showGridLines="0" view="pageBreakPreview" zoomScaleSheetLayoutView="100" workbookViewId="0" topLeftCell="A1">
      <pane xSplit="1" ySplit="5" topLeftCell="B30" activePane="bottomRight" state="frozen"/>
      <selection pane="bottomRight" activeCell="A39" sqref="A39"/>
    </sheetView>
  </sheetViews>
  <sheetFormatPr defaultColWidth="9.00390625" defaultRowHeight="14.25"/>
  <cols>
    <col min="1" max="1" width="63.375" style="32" customWidth="1"/>
    <col min="2" max="8" width="13.625" style="33" customWidth="1"/>
    <col min="9" max="16384" width="9.00390625" style="32" customWidth="1"/>
  </cols>
  <sheetData>
    <row r="1" ht="14.25">
      <c r="A1" s="34" t="s">
        <v>1728</v>
      </c>
    </row>
    <row r="2" spans="1:8" s="30" customFormat="1" ht="22.5">
      <c r="A2" s="26" t="s">
        <v>1729</v>
      </c>
      <c r="B2" s="35"/>
      <c r="C2" s="35"/>
      <c r="D2" s="35"/>
      <c r="E2" s="35"/>
      <c r="F2" s="35"/>
      <c r="G2" s="35"/>
      <c r="H2" s="35"/>
    </row>
    <row r="3" ht="18" customHeight="1">
      <c r="H3" s="36" t="s">
        <v>2</v>
      </c>
    </row>
    <row r="4" spans="1:8" s="31" customFormat="1" ht="31.5" customHeight="1">
      <c r="A4" s="37" t="s">
        <v>3</v>
      </c>
      <c r="B4" s="38" t="s">
        <v>1301</v>
      </c>
      <c r="C4" s="38" t="s">
        <v>1730</v>
      </c>
      <c r="D4" s="38" t="s">
        <v>1731</v>
      </c>
      <c r="E4" s="38" t="s">
        <v>1108</v>
      </c>
      <c r="F4" s="39" t="s">
        <v>1109</v>
      </c>
      <c r="G4" s="38" t="s">
        <v>1305</v>
      </c>
      <c r="H4" s="38" t="s">
        <v>1306</v>
      </c>
    </row>
    <row r="5" spans="1:8" s="31" customFormat="1" ht="27.75" customHeight="1">
      <c r="A5" s="40"/>
      <c r="B5" s="41"/>
      <c r="C5" s="41"/>
      <c r="D5" s="42"/>
      <c r="E5" s="43"/>
      <c r="F5" s="44"/>
      <c r="G5" s="41"/>
      <c r="H5" s="41"/>
    </row>
    <row r="6" spans="1:8" ht="18" customHeight="1">
      <c r="A6" s="45" t="s">
        <v>1460</v>
      </c>
      <c r="B6" s="46">
        <f aca="true" t="shared" si="0" ref="B6:H6">SUM(B7:B9)</f>
        <v>0</v>
      </c>
      <c r="C6" s="47">
        <f t="shared" si="0"/>
        <v>0</v>
      </c>
      <c r="D6" s="47">
        <f t="shared" si="0"/>
        <v>0</v>
      </c>
      <c r="E6" s="47">
        <f t="shared" si="0"/>
        <v>0</v>
      </c>
      <c r="F6" s="47">
        <f t="shared" si="0"/>
        <v>0</v>
      </c>
      <c r="G6" s="47">
        <f t="shared" si="0"/>
        <v>0</v>
      </c>
      <c r="H6" s="47">
        <f t="shared" si="0"/>
        <v>0</v>
      </c>
    </row>
    <row r="7" spans="1:8" ht="18" customHeight="1">
      <c r="A7" s="48" t="s">
        <v>1732</v>
      </c>
      <c r="B7" s="46">
        <f aca="true" t="shared" si="1" ref="B7:B9">SUM(C7:H7)</f>
        <v>0</v>
      </c>
      <c r="C7" s="47"/>
      <c r="D7" s="47"/>
      <c r="E7" s="47"/>
      <c r="F7" s="47"/>
      <c r="G7" s="47"/>
      <c r="H7" s="47"/>
    </row>
    <row r="8" spans="1:8" ht="18" customHeight="1">
      <c r="A8" s="48" t="s">
        <v>1733</v>
      </c>
      <c r="B8" s="46">
        <f t="shared" si="1"/>
        <v>0</v>
      </c>
      <c r="C8" s="47"/>
      <c r="D8" s="47"/>
      <c r="E8" s="47"/>
      <c r="F8" s="47"/>
      <c r="G8" s="47"/>
      <c r="H8" s="47"/>
    </row>
    <row r="9" spans="1:8" ht="18" customHeight="1">
      <c r="A9" s="48" t="s">
        <v>1734</v>
      </c>
      <c r="B9" s="46">
        <f t="shared" si="1"/>
        <v>0</v>
      </c>
      <c r="C9" s="47"/>
      <c r="D9" s="47"/>
      <c r="E9" s="47"/>
      <c r="F9" s="47"/>
      <c r="G9" s="47"/>
      <c r="H9" s="47"/>
    </row>
    <row r="10" spans="1:8" ht="18" customHeight="1">
      <c r="A10" s="45" t="s">
        <v>1492</v>
      </c>
      <c r="B10" s="46">
        <f aca="true" t="shared" si="2" ref="B10:H10">SUM(B11:B13)</f>
        <v>0</v>
      </c>
      <c r="C10" s="47">
        <f t="shared" si="2"/>
        <v>0</v>
      </c>
      <c r="D10" s="47">
        <f t="shared" si="2"/>
        <v>0</v>
      </c>
      <c r="E10" s="47">
        <f t="shared" si="2"/>
        <v>0</v>
      </c>
      <c r="F10" s="47">
        <f t="shared" si="2"/>
        <v>0</v>
      </c>
      <c r="G10" s="47">
        <f t="shared" si="2"/>
        <v>0</v>
      </c>
      <c r="H10" s="47">
        <f t="shared" si="2"/>
        <v>0</v>
      </c>
    </row>
    <row r="11" spans="1:8" ht="18" customHeight="1">
      <c r="A11" s="48" t="s">
        <v>1494</v>
      </c>
      <c r="B11" s="46">
        <f aca="true" t="shared" si="3" ref="B11:B13">SUM(C11:H11)</f>
        <v>0</v>
      </c>
      <c r="C11" s="47"/>
      <c r="D11" s="47"/>
      <c r="E11" s="47"/>
      <c r="F11" s="47"/>
      <c r="G11" s="47"/>
      <c r="H11" s="47"/>
    </row>
    <row r="12" spans="1:8" ht="18" customHeight="1">
      <c r="A12" s="48" t="s">
        <v>1502</v>
      </c>
      <c r="B12" s="46">
        <f t="shared" si="3"/>
        <v>0</v>
      </c>
      <c r="C12" s="47"/>
      <c r="D12" s="47"/>
      <c r="E12" s="47"/>
      <c r="F12" s="47"/>
      <c r="G12" s="47"/>
      <c r="H12" s="47"/>
    </row>
    <row r="13" spans="1:8" ht="18" customHeight="1">
      <c r="A13" s="48" t="s">
        <v>1508</v>
      </c>
      <c r="B13" s="46">
        <f t="shared" si="3"/>
        <v>0</v>
      </c>
      <c r="C13" s="47"/>
      <c r="D13" s="47"/>
      <c r="E13" s="47"/>
      <c r="F13" s="47"/>
      <c r="G13" s="47"/>
      <c r="H13" s="47"/>
    </row>
    <row r="14" spans="1:8" ht="18" customHeight="1">
      <c r="A14" s="45" t="s">
        <v>1513</v>
      </c>
      <c r="B14" s="46">
        <f aca="true" t="shared" si="4" ref="B14:H14">SUM(B15:B16)</f>
        <v>0</v>
      </c>
      <c r="C14" s="47">
        <f t="shared" si="4"/>
        <v>0</v>
      </c>
      <c r="D14" s="47">
        <f t="shared" si="4"/>
        <v>0</v>
      </c>
      <c r="E14" s="47">
        <f t="shared" si="4"/>
        <v>0</v>
      </c>
      <c r="F14" s="47">
        <f t="shared" si="4"/>
        <v>0</v>
      </c>
      <c r="G14" s="47">
        <f t="shared" si="4"/>
        <v>0</v>
      </c>
      <c r="H14" s="47">
        <f t="shared" si="4"/>
        <v>0</v>
      </c>
    </row>
    <row r="15" spans="1:8" ht="18" customHeight="1">
      <c r="A15" s="45" t="s">
        <v>1515</v>
      </c>
      <c r="B15" s="46">
        <f aca="true" t="shared" si="5" ref="B15:B27">SUM(C15:H15)</f>
        <v>0</v>
      </c>
      <c r="C15" s="47"/>
      <c r="D15" s="47"/>
      <c r="E15" s="47"/>
      <c r="F15" s="47"/>
      <c r="G15" s="47"/>
      <c r="H15" s="47"/>
    </row>
    <row r="16" spans="1:8" ht="18" customHeight="1">
      <c r="A16" s="45" t="s">
        <v>1525</v>
      </c>
      <c r="B16" s="46">
        <f t="shared" si="5"/>
        <v>0</v>
      </c>
      <c r="C16" s="47"/>
      <c r="D16" s="47"/>
      <c r="E16" s="47"/>
      <c r="F16" s="47"/>
      <c r="G16" s="47"/>
      <c r="H16" s="47"/>
    </row>
    <row r="17" spans="1:8" ht="18" customHeight="1">
      <c r="A17" s="45" t="s">
        <v>1535</v>
      </c>
      <c r="B17" s="46">
        <f aca="true" t="shared" si="6" ref="B17:H17">SUM(B18:B27)</f>
        <v>0</v>
      </c>
      <c r="C17" s="47">
        <f t="shared" si="6"/>
        <v>0</v>
      </c>
      <c r="D17" s="47">
        <f t="shared" si="6"/>
        <v>0</v>
      </c>
      <c r="E17" s="47">
        <f t="shared" si="6"/>
        <v>0</v>
      </c>
      <c r="F17" s="47">
        <f t="shared" si="6"/>
        <v>0</v>
      </c>
      <c r="G17" s="47">
        <f t="shared" si="6"/>
        <v>0</v>
      </c>
      <c r="H17" s="47">
        <f t="shared" si="6"/>
        <v>0</v>
      </c>
    </row>
    <row r="18" spans="1:8" ht="18" customHeight="1">
      <c r="A18" s="45" t="s">
        <v>1537</v>
      </c>
      <c r="B18" s="46">
        <f t="shared" si="5"/>
        <v>0</v>
      </c>
      <c r="C18" s="47"/>
      <c r="D18" s="47"/>
      <c r="E18" s="47"/>
      <c r="F18" s="47"/>
      <c r="G18" s="47"/>
      <c r="H18" s="47"/>
    </row>
    <row r="19" spans="1:8" ht="18" customHeight="1">
      <c r="A19" s="45" t="s">
        <v>1557</v>
      </c>
      <c r="B19" s="46">
        <f t="shared" si="5"/>
        <v>0</v>
      </c>
      <c r="C19" s="47"/>
      <c r="D19" s="47"/>
      <c r="E19" s="47"/>
      <c r="F19" s="47"/>
      <c r="G19" s="47"/>
      <c r="H19" s="47"/>
    </row>
    <row r="20" spans="1:8" ht="18" customHeight="1">
      <c r="A20" s="45" t="s">
        <v>1559</v>
      </c>
      <c r="B20" s="46">
        <f t="shared" si="5"/>
        <v>0</v>
      </c>
      <c r="C20" s="47"/>
      <c r="D20" s="47"/>
      <c r="E20" s="47"/>
      <c r="F20" s="47"/>
      <c r="G20" s="47"/>
      <c r="H20" s="47"/>
    </row>
    <row r="21" spans="1:8" ht="18" customHeight="1">
      <c r="A21" s="45" t="s">
        <v>1560</v>
      </c>
      <c r="B21" s="46">
        <f t="shared" si="5"/>
        <v>0</v>
      </c>
      <c r="C21" s="47"/>
      <c r="D21" s="47"/>
      <c r="E21" s="47"/>
      <c r="F21" s="47"/>
      <c r="G21" s="47"/>
      <c r="H21" s="47"/>
    </row>
    <row r="22" spans="1:8" ht="18" customHeight="1">
      <c r="A22" s="45" t="s">
        <v>1735</v>
      </c>
      <c r="B22" s="46">
        <f t="shared" si="5"/>
        <v>0</v>
      </c>
      <c r="C22" s="47"/>
      <c r="D22" s="47"/>
      <c r="E22" s="47"/>
      <c r="F22" s="47"/>
      <c r="G22" s="47"/>
      <c r="H22" s="47"/>
    </row>
    <row r="23" spans="1:8" ht="18" customHeight="1">
      <c r="A23" s="45" t="s">
        <v>1570</v>
      </c>
      <c r="B23" s="46">
        <f t="shared" si="5"/>
        <v>0</v>
      </c>
      <c r="C23" s="47"/>
      <c r="D23" s="47"/>
      <c r="E23" s="47"/>
      <c r="F23" s="47"/>
      <c r="G23" s="47"/>
      <c r="H23" s="47"/>
    </row>
    <row r="24" spans="1:8" ht="18" customHeight="1">
      <c r="A24" s="45" t="s">
        <v>1572</v>
      </c>
      <c r="B24" s="46">
        <f t="shared" si="5"/>
        <v>0</v>
      </c>
      <c r="C24" s="47"/>
      <c r="D24" s="47"/>
      <c r="E24" s="47"/>
      <c r="F24" s="47"/>
      <c r="G24" s="47"/>
      <c r="H24" s="47"/>
    </row>
    <row r="25" spans="1:8" ht="18" customHeight="1">
      <c r="A25" s="45" t="s">
        <v>1574</v>
      </c>
      <c r="B25" s="46">
        <f t="shared" si="5"/>
        <v>0</v>
      </c>
      <c r="C25" s="47"/>
      <c r="D25" s="47"/>
      <c r="E25" s="47"/>
      <c r="F25" s="47"/>
      <c r="G25" s="47"/>
      <c r="H25" s="47"/>
    </row>
    <row r="26" spans="1:8" ht="18" customHeight="1">
      <c r="A26" s="45" t="s">
        <v>1576</v>
      </c>
      <c r="B26" s="46">
        <f t="shared" si="5"/>
        <v>0</v>
      </c>
      <c r="C26" s="47"/>
      <c r="D26" s="47"/>
      <c r="E26" s="47"/>
      <c r="F26" s="47"/>
      <c r="G26" s="47"/>
      <c r="H26" s="47"/>
    </row>
    <row r="27" spans="1:8" ht="18" customHeight="1">
      <c r="A27" s="45" t="s">
        <v>1578</v>
      </c>
      <c r="B27" s="46">
        <f t="shared" si="5"/>
        <v>0</v>
      </c>
      <c r="C27" s="47"/>
      <c r="D27" s="47"/>
      <c r="E27" s="47"/>
      <c r="F27" s="47"/>
      <c r="G27" s="47"/>
      <c r="H27" s="47"/>
    </row>
    <row r="28" spans="1:8" ht="18" customHeight="1">
      <c r="A28" s="45" t="s">
        <v>1580</v>
      </c>
      <c r="B28" s="46">
        <f aca="true" t="shared" si="7" ref="B28:H28">SUM(B29:B33)</f>
        <v>0</v>
      </c>
      <c r="C28" s="47">
        <f t="shared" si="7"/>
        <v>0</v>
      </c>
      <c r="D28" s="47">
        <f t="shared" si="7"/>
        <v>0</v>
      </c>
      <c r="E28" s="47">
        <f t="shared" si="7"/>
        <v>0</v>
      </c>
      <c r="F28" s="47">
        <f t="shared" si="7"/>
        <v>0</v>
      </c>
      <c r="G28" s="47">
        <f t="shared" si="7"/>
        <v>0</v>
      </c>
      <c r="H28" s="47">
        <f t="shared" si="7"/>
        <v>0</v>
      </c>
    </row>
    <row r="29" spans="1:8" ht="18" customHeight="1">
      <c r="A29" s="45" t="s">
        <v>1581</v>
      </c>
      <c r="B29" s="46">
        <f aca="true" t="shared" si="8" ref="B29:B33">SUM(C29:H29)</f>
        <v>0</v>
      </c>
      <c r="C29" s="47"/>
      <c r="D29" s="47"/>
      <c r="E29" s="47"/>
      <c r="F29" s="47"/>
      <c r="G29" s="47"/>
      <c r="H29" s="47"/>
    </row>
    <row r="30" spans="1:8" ht="18" customHeight="1">
      <c r="A30" s="49" t="s">
        <v>1585</v>
      </c>
      <c r="B30" s="46">
        <f t="shared" si="8"/>
        <v>0</v>
      </c>
      <c r="C30" s="47"/>
      <c r="D30" s="47"/>
      <c r="E30" s="47"/>
      <c r="F30" s="47"/>
      <c r="G30" s="47"/>
      <c r="H30" s="47"/>
    </row>
    <row r="31" spans="1:8" ht="18" customHeight="1">
      <c r="A31" s="49" t="s">
        <v>1588</v>
      </c>
      <c r="B31" s="46">
        <f t="shared" si="8"/>
        <v>0</v>
      </c>
      <c r="C31" s="47"/>
      <c r="D31" s="47"/>
      <c r="E31" s="47"/>
      <c r="F31" s="47"/>
      <c r="G31" s="47"/>
      <c r="H31" s="47"/>
    </row>
    <row r="32" spans="1:8" ht="18" customHeight="1">
      <c r="A32" s="50" t="s">
        <v>1736</v>
      </c>
      <c r="B32" s="46">
        <f t="shared" si="8"/>
        <v>0</v>
      </c>
      <c r="C32" s="47"/>
      <c r="D32" s="47"/>
      <c r="E32" s="47"/>
      <c r="F32" s="47"/>
      <c r="G32" s="47"/>
      <c r="H32" s="47"/>
    </row>
    <row r="33" spans="1:8" ht="18" customHeight="1">
      <c r="A33" s="50" t="s">
        <v>1737</v>
      </c>
      <c r="B33" s="46">
        <f t="shared" si="8"/>
        <v>0</v>
      </c>
      <c r="C33" s="47"/>
      <c r="D33" s="47"/>
      <c r="E33" s="47"/>
      <c r="F33" s="47"/>
      <c r="G33" s="47"/>
      <c r="H33" s="47"/>
    </row>
    <row r="34" spans="1:8" ht="18" customHeight="1">
      <c r="A34" s="48" t="s">
        <v>1592</v>
      </c>
      <c r="B34" s="46">
        <f aca="true" t="shared" si="9" ref="B34:H34">SUM(B35:B42)</f>
        <v>0</v>
      </c>
      <c r="C34" s="47">
        <f t="shared" si="9"/>
        <v>0</v>
      </c>
      <c r="D34" s="47">
        <f t="shared" si="9"/>
        <v>0</v>
      </c>
      <c r="E34" s="47">
        <f t="shared" si="9"/>
        <v>0</v>
      </c>
      <c r="F34" s="47">
        <f t="shared" si="9"/>
        <v>0</v>
      </c>
      <c r="G34" s="47">
        <f t="shared" si="9"/>
        <v>0</v>
      </c>
      <c r="H34" s="47">
        <f t="shared" si="9"/>
        <v>0</v>
      </c>
    </row>
    <row r="35" spans="1:8" ht="18" customHeight="1">
      <c r="A35" s="49" t="s">
        <v>1593</v>
      </c>
      <c r="B35" s="46">
        <f aca="true" t="shared" si="10" ref="B35:B42">SUM(C35:H35)</f>
        <v>0</v>
      </c>
      <c r="C35" s="47"/>
      <c r="D35" s="47"/>
      <c r="E35" s="47"/>
      <c r="F35" s="47"/>
      <c r="G35" s="47"/>
      <c r="H35" s="47"/>
    </row>
    <row r="36" spans="1:8" ht="18" customHeight="1">
      <c r="A36" s="49" t="s">
        <v>1596</v>
      </c>
      <c r="B36" s="46">
        <f t="shared" si="10"/>
        <v>0</v>
      </c>
      <c r="C36" s="47"/>
      <c r="D36" s="47"/>
      <c r="E36" s="47"/>
      <c r="F36" s="47"/>
      <c r="G36" s="47"/>
      <c r="H36" s="47"/>
    </row>
    <row r="37" spans="1:8" ht="18" customHeight="1">
      <c r="A37" s="49" t="s">
        <v>1600</v>
      </c>
      <c r="B37" s="46">
        <f t="shared" si="10"/>
        <v>0</v>
      </c>
      <c r="C37" s="47"/>
      <c r="D37" s="47"/>
      <c r="E37" s="47"/>
      <c r="F37" s="47"/>
      <c r="G37" s="47"/>
      <c r="H37" s="47"/>
    </row>
    <row r="38" spans="1:8" ht="18" customHeight="1">
      <c r="A38" s="49" t="s">
        <v>1609</v>
      </c>
      <c r="B38" s="46">
        <f t="shared" si="10"/>
        <v>0</v>
      </c>
      <c r="C38" s="47"/>
      <c r="D38" s="47"/>
      <c r="E38" s="47"/>
      <c r="F38" s="47"/>
      <c r="G38" s="47"/>
      <c r="H38" s="47"/>
    </row>
    <row r="39" spans="1:8" ht="18" customHeight="1">
      <c r="A39" s="49" t="s">
        <v>1616</v>
      </c>
      <c r="B39" s="46">
        <f t="shared" si="10"/>
        <v>0</v>
      </c>
      <c r="C39" s="47"/>
      <c r="D39" s="47"/>
      <c r="E39" s="47"/>
      <c r="F39" s="47"/>
      <c r="G39" s="47"/>
      <c r="H39" s="47"/>
    </row>
    <row r="40" spans="1:8" ht="18" customHeight="1">
      <c r="A40" s="49" t="s">
        <v>1625</v>
      </c>
      <c r="B40" s="46">
        <f t="shared" si="10"/>
        <v>0</v>
      </c>
      <c r="C40" s="47"/>
      <c r="D40" s="47"/>
      <c r="E40" s="47"/>
      <c r="F40" s="47"/>
      <c r="G40" s="47"/>
      <c r="H40" s="47"/>
    </row>
    <row r="41" spans="1:8" ht="18" customHeight="1">
      <c r="A41" s="49" t="s">
        <v>1627</v>
      </c>
      <c r="B41" s="46">
        <f t="shared" si="10"/>
        <v>0</v>
      </c>
      <c r="C41" s="47"/>
      <c r="D41" s="47"/>
      <c r="E41" s="47"/>
      <c r="F41" s="47"/>
      <c r="G41" s="47"/>
      <c r="H41" s="47"/>
    </row>
    <row r="42" spans="1:8" ht="18" customHeight="1">
      <c r="A42" s="49" t="s">
        <v>1629</v>
      </c>
      <c r="B42" s="46">
        <f t="shared" si="10"/>
        <v>0</v>
      </c>
      <c r="C42" s="47"/>
      <c r="D42" s="47"/>
      <c r="E42" s="47"/>
      <c r="F42" s="47"/>
      <c r="G42" s="47"/>
      <c r="H42" s="47"/>
    </row>
    <row r="43" spans="1:8" ht="18" customHeight="1">
      <c r="A43" s="48" t="s">
        <v>1630</v>
      </c>
      <c r="B43" s="46">
        <f aca="true" t="shared" si="11" ref="B43:H43">SUM(B44)</f>
        <v>0</v>
      </c>
      <c r="C43" s="47">
        <f t="shared" si="11"/>
        <v>0</v>
      </c>
      <c r="D43" s="47">
        <f t="shared" si="11"/>
        <v>0</v>
      </c>
      <c r="E43" s="47">
        <f t="shared" si="11"/>
        <v>0</v>
      </c>
      <c r="F43" s="47">
        <f t="shared" si="11"/>
        <v>0</v>
      </c>
      <c r="G43" s="47">
        <f t="shared" si="11"/>
        <v>0</v>
      </c>
      <c r="H43" s="47">
        <f t="shared" si="11"/>
        <v>0</v>
      </c>
    </row>
    <row r="44" spans="1:8" ht="18" customHeight="1">
      <c r="A44" s="49" t="s">
        <v>1631</v>
      </c>
      <c r="B44" s="46">
        <f aca="true" t="shared" si="12" ref="B44:B51">SUM(C44:H44)</f>
        <v>0</v>
      </c>
      <c r="C44" s="47"/>
      <c r="D44" s="47"/>
      <c r="E44" s="47"/>
      <c r="F44" s="47"/>
      <c r="G44" s="47"/>
      <c r="H44" s="47"/>
    </row>
    <row r="45" spans="1:8" ht="18" customHeight="1">
      <c r="A45" s="48" t="s">
        <v>1634</v>
      </c>
      <c r="B45" s="46">
        <f aca="true" t="shared" si="13" ref="B45:H45">SUM(B46:B48)</f>
        <v>0</v>
      </c>
      <c r="C45" s="47">
        <f t="shared" si="13"/>
        <v>0</v>
      </c>
      <c r="D45" s="47">
        <f t="shared" si="13"/>
        <v>0</v>
      </c>
      <c r="E45" s="47">
        <f t="shared" si="13"/>
        <v>0</v>
      </c>
      <c r="F45" s="47">
        <f t="shared" si="13"/>
        <v>0</v>
      </c>
      <c r="G45" s="47">
        <f t="shared" si="13"/>
        <v>0</v>
      </c>
      <c r="H45" s="47">
        <f t="shared" si="13"/>
        <v>0</v>
      </c>
    </row>
    <row r="46" spans="1:8" ht="18" customHeight="1">
      <c r="A46" s="49" t="s">
        <v>1635</v>
      </c>
      <c r="B46" s="46">
        <f t="shared" si="12"/>
        <v>0</v>
      </c>
      <c r="C46" s="47"/>
      <c r="D46" s="47"/>
      <c r="E46" s="47"/>
      <c r="F46" s="47"/>
      <c r="G46" s="47"/>
      <c r="H46" s="47"/>
    </row>
    <row r="47" spans="1:8" ht="18" customHeight="1">
      <c r="A47" s="49" t="s">
        <v>1639</v>
      </c>
      <c r="B47" s="46">
        <f t="shared" si="12"/>
        <v>0</v>
      </c>
      <c r="C47" s="47"/>
      <c r="D47" s="47"/>
      <c r="E47" s="47"/>
      <c r="F47" s="47"/>
      <c r="G47" s="47"/>
      <c r="H47" s="47"/>
    </row>
    <row r="48" spans="1:8" ht="18" customHeight="1">
      <c r="A48" s="49" t="s">
        <v>1649</v>
      </c>
      <c r="B48" s="46">
        <f t="shared" si="12"/>
        <v>0</v>
      </c>
      <c r="C48" s="47"/>
      <c r="D48" s="47"/>
      <c r="E48" s="47"/>
      <c r="F48" s="47"/>
      <c r="G48" s="47"/>
      <c r="H48" s="47"/>
    </row>
    <row r="49" spans="1:8" ht="18" customHeight="1">
      <c r="A49" s="48" t="s">
        <v>1660</v>
      </c>
      <c r="B49" s="46">
        <f t="shared" si="12"/>
        <v>0</v>
      </c>
      <c r="C49" s="47"/>
      <c r="D49" s="47"/>
      <c r="E49" s="47"/>
      <c r="F49" s="47"/>
      <c r="G49" s="47"/>
      <c r="H49" s="47"/>
    </row>
    <row r="50" spans="1:8" ht="18" customHeight="1">
      <c r="A50" s="48" t="s">
        <v>1676</v>
      </c>
      <c r="B50" s="46">
        <f t="shared" si="12"/>
        <v>0</v>
      </c>
      <c r="C50" s="47"/>
      <c r="D50" s="47"/>
      <c r="E50" s="47"/>
      <c r="F50" s="47"/>
      <c r="G50" s="47"/>
      <c r="H50" s="47"/>
    </row>
    <row r="51" spans="1:8" ht="18" customHeight="1">
      <c r="A51" s="51" t="s">
        <v>1692</v>
      </c>
      <c r="B51" s="46">
        <f t="shared" si="12"/>
        <v>40</v>
      </c>
      <c r="C51" s="47"/>
      <c r="D51" s="47"/>
      <c r="E51" s="47">
        <v>40</v>
      </c>
      <c r="F51" s="47"/>
      <c r="G51" s="47"/>
      <c r="H51" s="47"/>
    </row>
    <row r="52" spans="1:8" ht="19.5" customHeight="1">
      <c r="A52" s="51"/>
      <c r="B52" s="46"/>
      <c r="C52" s="47"/>
      <c r="D52" s="47"/>
      <c r="E52" s="47"/>
      <c r="F52" s="47"/>
      <c r="G52" s="47"/>
      <c r="H52" s="47"/>
    </row>
    <row r="53" spans="1:8" ht="19.5" customHeight="1">
      <c r="A53" s="51"/>
      <c r="B53" s="46"/>
      <c r="C53" s="47"/>
      <c r="D53" s="47"/>
      <c r="E53" s="47"/>
      <c r="F53" s="47"/>
      <c r="G53" s="47"/>
      <c r="H53" s="47"/>
    </row>
    <row r="54" spans="1:8" ht="19.5" customHeight="1">
      <c r="A54" s="52" t="s">
        <v>1023</v>
      </c>
      <c r="B54" s="46">
        <f aca="true" t="shared" si="14" ref="B54:H54">SUM(B6,B10,B14,B17,B28,B34,B43,B45,B49,B50,B51)</f>
        <v>40</v>
      </c>
      <c r="C54" s="46">
        <f t="shared" si="14"/>
        <v>0</v>
      </c>
      <c r="D54" s="46">
        <f t="shared" si="14"/>
        <v>0</v>
      </c>
      <c r="E54" s="46">
        <f t="shared" si="14"/>
        <v>40</v>
      </c>
      <c r="F54" s="46">
        <f t="shared" si="14"/>
        <v>0</v>
      </c>
      <c r="G54" s="46">
        <f t="shared" si="14"/>
        <v>0</v>
      </c>
      <c r="H54" s="46">
        <f t="shared" si="14"/>
        <v>0</v>
      </c>
    </row>
    <row r="55" ht="19.5" customHeight="1"/>
  </sheetData>
  <sheetProtection/>
  <mergeCells count="9">
    <mergeCell ref="A2:H2"/>
    <mergeCell ref="A4:A5"/>
    <mergeCell ref="B4:B5"/>
    <mergeCell ref="C4:C5"/>
    <mergeCell ref="D4:D5"/>
    <mergeCell ref="E4:E5"/>
    <mergeCell ref="F4:F5"/>
    <mergeCell ref="G4:G5"/>
    <mergeCell ref="H4:H5"/>
  </mergeCells>
  <printOptions horizontalCentered="1"/>
  <pageMargins left="0.46944444444444444" right="0.46944444444444444" top="0.5895833333333333" bottom="0.46944444444444444" header="0.30972222222222223" footer="0.30972222222222223"/>
  <pageSetup horizontalDpi="600" verticalDpi="600" orientation="landscape" paperSize="9" scale="80"/>
</worksheet>
</file>

<file path=xl/worksheets/sheet23.xml><?xml version="1.0" encoding="utf-8"?>
<worksheet xmlns="http://schemas.openxmlformats.org/spreadsheetml/2006/main" xmlns:r="http://schemas.openxmlformats.org/officeDocument/2006/relationships">
  <sheetPr>
    <tabColor indexed="51"/>
    <pageSetUpPr fitToPage="1"/>
  </sheetPr>
  <dimension ref="A1:P19"/>
  <sheetViews>
    <sheetView workbookViewId="0" topLeftCell="A1">
      <selection activeCell="P19" sqref="P19"/>
    </sheetView>
  </sheetViews>
  <sheetFormatPr defaultColWidth="7.75390625" defaultRowHeight="14.25"/>
  <cols>
    <col min="1" max="1" width="33.75390625" style="2" customWidth="1"/>
    <col min="2" max="2" width="6.375" style="2" customWidth="1"/>
    <col min="3" max="8" width="9.25390625" style="2" customWidth="1"/>
    <col min="9" max="9" width="33.75390625" style="2" customWidth="1"/>
    <col min="10" max="10" width="6.375" style="2" customWidth="1"/>
    <col min="11" max="16" width="8.75390625" style="2" customWidth="1"/>
    <col min="17" max="16384" width="7.75390625" style="2" customWidth="1"/>
  </cols>
  <sheetData>
    <row r="1" ht="14.25">
      <c r="A1" s="3" t="s">
        <v>1738</v>
      </c>
    </row>
    <row r="2" spans="1:16" s="1" customFormat="1" ht="30" customHeight="1">
      <c r="A2" s="26" t="s">
        <v>1739</v>
      </c>
      <c r="B2" s="26"/>
      <c r="C2" s="26"/>
      <c r="D2" s="26"/>
      <c r="E2" s="26"/>
      <c r="F2" s="26"/>
      <c r="G2" s="26"/>
      <c r="H2" s="26"/>
      <c r="I2" s="26"/>
      <c r="J2" s="26"/>
      <c r="K2" s="26"/>
      <c r="L2" s="26"/>
      <c r="M2" s="26"/>
      <c r="N2" s="26"/>
      <c r="O2" s="26"/>
      <c r="P2" s="26"/>
    </row>
    <row r="3" spans="1:16" ht="21" customHeight="1">
      <c r="A3" s="5" t="s">
        <v>2</v>
      </c>
      <c r="B3" s="5"/>
      <c r="C3" s="5"/>
      <c r="D3" s="5"/>
      <c r="E3" s="5"/>
      <c r="F3" s="5"/>
      <c r="G3" s="5"/>
      <c r="H3" s="5"/>
      <c r="I3" s="5"/>
      <c r="J3" s="5"/>
      <c r="K3" s="5"/>
      <c r="L3" s="5"/>
      <c r="M3" s="5"/>
      <c r="N3" s="5"/>
      <c r="O3" s="5"/>
      <c r="P3" s="5"/>
    </row>
    <row r="4" spans="1:16" ht="20.25" customHeight="1">
      <c r="A4" s="6" t="s">
        <v>1740</v>
      </c>
      <c r="B4" s="7"/>
      <c r="C4" s="7"/>
      <c r="D4" s="7"/>
      <c r="E4" s="7"/>
      <c r="F4" s="7"/>
      <c r="G4" s="7"/>
      <c r="H4" s="7"/>
      <c r="I4" s="6" t="s">
        <v>1741</v>
      </c>
      <c r="J4" s="7"/>
      <c r="K4" s="7"/>
      <c r="L4" s="7"/>
      <c r="M4" s="7"/>
      <c r="N4" s="7"/>
      <c r="O4" s="7"/>
      <c r="P4" s="7"/>
    </row>
    <row r="5" spans="1:16" ht="20.25" customHeight="1">
      <c r="A5" s="6" t="s">
        <v>1742</v>
      </c>
      <c r="B5" s="6" t="s">
        <v>1743</v>
      </c>
      <c r="C5" s="6" t="s">
        <v>1744</v>
      </c>
      <c r="D5" s="7"/>
      <c r="E5" s="7"/>
      <c r="F5" s="6" t="s">
        <v>6</v>
      </c>
      <c r="G5" s="7"/>
      <c r="H5" s="7"/>
      <c r="I5" s="6" t="s">
        <v>1742</v>
      </c>
      <c r="J5" s="6" t="s">
        <v>1743</v>
      </c>
      <c r="K5" s="6" t="s">
        <v>1744</v>
      </c>
      <c r="L5" s="7"/>
      <c r="M5" s="7"/>
      <c r="N5" s="6" t="s">
        <v>6</v>
      </c>
      <c r="O5" s="7"/>
      <c r="P5" s="7"/>
    </row>
    <row r="6" spans="1:16" s="25" customFormat="1" ht="42" customHeight="1">
      <c r="A6" s="27"/>
      <c r="B6" s="27"/>
      <c r="C6" s="17" t="s">
        <v>1301</v>
      </c>
      <c r="D6" s="17" t="s">
        <v>1101</v>
      </c>
      <c r="E6" s="17" t="s">
        <v>1745</v>
      </c>
      <c r="F6" s="17" t="s">
        <v>1301</v>
      </c>
      <c r="G6" s="17" t="s">
        <v>1101</v>
      </c>
      <c r="H6" s="17" t="s">
        <v>1745</v>
      </c>
      <c r="I6" s="27"/>
      <c r="J6" s="27"/>
      <c r="K6" s="17" t="s">
        <v>1301</v>
      </c>
      <c r="L6" s="17" t="s">
        <v>1101</v>
      </c>
      <c r="M6" s="17" t="s">
        <v>1745</v>
      </c>
      <c r="N6" s="17" t="s">
        <v>1301</v>
      </c>
      <c r="O6" s="17" t="s">
        <v>1101</v>
      </c>
      <c r="P6" s="17" t="s">
        <v>1745</v>
      </c>
    </row>
    <row r="7" spans="1:16" ht="20.25" customHeight="1">
      <c r="A7" s="10" t="s">
        <v>1746</v>
      </c>
      <c r="B7" s="9"/>
      <c r="C7" s="10" t="s">
        <v>1747</v>
      </c>
      <c r="D7" s="10" t="s">
        <v>1748</v>
      </c>
      <c r="E7" s="23" t="s">
        <v>1749</v>
      </c>
      <c r="F7" s="10" t="s">
        <v>1750</v>
      </c>
      <c r="G7" s="10" t="s">
        <v>1751</v>
      </c>
      <c r="H7" s="23" t="s">
        <v>1752</v>
      </c>
      <c r="I7" s="10" t="s">
        <v>1746</v>
      </c>
      <c r="J7" s="9"/>
      <c r="K7" s="10" t="s">
        <v>1747</v>
      </c>
      <c r="L7" s="10" t="s">
        <v>1748</v>
      </c>
      <c r="M7" s="23" t="s">
        <v>1749</v>
      </c>
      <c r="N7" s="10" t="s">
        <v>1750</v>
      </c>
      <c r="O7" s="10" t="s">
        <v>1751</v>
      </c>
      <c r="P7" s="10" t="s">
        <v>1752</v>
      </c>
    </row>
    <row r="8" spans="1:16" ht="20.25" customHeight="1">
      <c r="A8" s="8" t="s">
        <v>1753</v>
      </c>
      <c r="B8" s="10" t="s">
        <v>1747</v>
      </c>
      <c r="C8" s="24"/>
      <c r="D8" s="24"/>
      <c r="E8" s="24"/>
      <c r="F8" s="24">
        <f>SUM(G8:H8)</f>
        <v>0</v>
      </c>
      <c r="G8" s="24"/>
      <c r="H8" s="24"/>
      <c r="I8" s="28" t="s">
        <v>1754</v>
      </c>
      <c r="J8" s="29" t="s">
        <v>1755</v>
      </c>
      <c r="K8" s="24"/>
      <c r="L8" s="24"/>
      <c r="M8" s="24"/>
      <c r="N8" s="24">
        <f>SUM(O8:P8)</f>
        <v>0</v>
      </c>
      <c r="O8" s="24"/>
      <c r="P8" s="24"/>
    </row>
    <row r="9" spans="1:16" ht="20.25" customHeight="1">
      <c r="A9" s="8" t="s">
        <v>1756</v>
      </c>
      <c r="B9" s="10" t="s">
        <v>1748</v>
      </c>
      <c r="C9" s="24"/>
      <c r="D9" s="24"/>
      <c r="E9" s="24"/>
      <c r="F9" s="24">
        <f aca="true" t="shared" si="0" ref="F9:F19">SUM(G9:H9)</f>
        <v>0</v>
      </c>
      <c r="G9" s="24"/>
      <c r="H9" s="24"/>
      <c r="I9" s="28" t="s">
        <v>1757</v>
      </c>
      <c r="J9" s="29" t="s">
        <v>1758</v>
      </c>
      <c r="K9" s="24"/>
      <c r="L9" s="24"/>
      <c r="M9" s="24"/>
      <c r="N9" s="24">
        <f aca="true" t="shared" si="1" ref="N9:N19">SUM(O9:P9)</f>
        <v>0</v>
      </c>
      <c r="O9" s="24"/>
      <c r="P9" s="24"/>
    </row>
    <row r="10" spans="1:16" ht="20.25" customHeight="1">
      <c r="A10" s="8" t="s">
        <v>1759</v>
      </c>
      <c r="B10" s="10" t="s">
        <v>1749</v>
      </c>
      <c r="C10" s="24"/>
      <c r="D10" s="24"/>
      <c r="E10" s="24"/>
      <c r="F10" s="24">
        <f t="shared" si="0"/>
        <v>0</v>
      </c>
      <c r="G10" s="24"/>
      <c r="H10" s="24"/>
      <c r="I10" s="28" t="s">
        <v>1760</v>
      </c>
      <c r="J10" s="29" t="s">
        <v>1761</v>
      </c>
      <c r="K10" s="24"/>
      <c r="L10" s="24"/>
      <c r="M10" s="24"/>
      <c r="N10" s="24">
        <f t="shared" si="1"/>
        <v>0</v>
      </c>
      <c r="O10" s="24"/>
      <c r="P10" s="24"/>
    </row>
    <row r="11" spans="1:16" ht="20.25" customHeight="1">
      <c r="A11" s="8" t="s">
        <v>1762</v>
      </c>
      <c r="B11" s="10" t="s">
        <v>1750</v>
      </c>
      <c r="C11" s="24"/>
      <c r="D11" s="24"/>
      <c r="E11" s="24"/>
      <c r="F11" s="24">
        <f t="shared" si="0"/>
        <v>0</v>
      </c>
      <c r="G11" s="24"/>
      <c r="H11" s="24"/>
      <c r="I11" s="28" t="s">
        <v>1763</v>
      </c>
      <c r="J11" s="29" t="s">
        <v>1764</v>
      </c>
      <c r="K11" s="24"/>
      <c r="L11" s="24"/>
      <c r="M11" s="24"/>
      <c r="N11" s="24">
        <f t="shared" si="1"/>
        <v>0</v>
      </c>
      <c r="O11" s="24"/>
      <c r="P11" s="24"/>
    </row>
    <row r="12" spans="1:16" ht="20.25" customHeight="1">
      <c r="A12" s="8" t="s">
        <v>1765</v>
      </c>
      <c r="B12" s="10" t="s">
        <v>1751</v>
      </c>
      <c r="C12" s="24"/>
      <c r="D12" s="24"/>
      <c r="E12" s="24"/>
      <c r="F12" s="24">
        <f t="shared" si="0"/>
        <v>0</v>
      </c>
      <c r="G12" s="24"/>
      <c r="H12" s="24"/>
      <c r="I12" s="28"/>
      <c r="J12" s="29"/>
      <c r="K12" s="24"/>
      <c r="L12" s="24"/>
      <c r="M12" s="24"/>
      <c r="N12" s="24"/>
      <c r="O12" s="24"/>
      <c r="P12" s="24"/>
    </row>
    <row r="13" spans="1:16" ht="20.25" customHeight="1">
      <c r="A13" s="8"/>
      <c r="B13" s="10"/>
      <c r="C13" s="24"/>
      <c r="D13" s="24"/>
      <c r="E13" s="24"/>
      <c r="F13" s="24"/>
      <c r="G13" s="24"/>
      <c r="H13" s="24"/>
      <c r="I13" s="28"/>
      <c r="J13" s="29"/>
      <c r="K13" s="24"/>
      <c r="L13" s="24"/>
      <c r="M13" s="24"/>
      <c r="N13" s="24"/>
      <c r="O13" s="24"/>
      <c r="P13" s="24"/>
    </row>
    <row r="14" spans="1:16" ht="20.25" customHeight="1">
      <c r="A14" s="10" t="s">
        <v>1766</v>
      </c>
      <c r="B14" s="10" t="s">
        <v>1752</v>
      </c>
      <c r="C14" s="24"/>
      <c r="D14" s="24"/>
      <c r="E14" s="24"/>
      <c r="F14" s="24">
        <f t="shared" si="0"/>
        <v>0</v>
      </c>
      <c r="G14" s="24"/>
      <c r="H14" s="24">
        <f>SUM(H8:H12)</f>
        <v>0</v>
      </c>
      <c r="I14" s="29" t="s">
        <v>1767</v>
      </c>
      <c r="J14" s="29" t="s">
        <v>1768</v>
      </c>
      <c r="K14" s="24"/>
      <c r="L14" s="24"/>
      <c r="M14" s="24"/>
      <c r="N14" s="24">
        <f t="shared" si="1"/>
        <v>0</v>
      </c>
      <c r="O14" s="24"/>
      <c r="P14" s="24">
        <f>SUM(P8:P11)</f>
        <v>0</v>
      </c>
    </row>
    <row r="15" spans="1:16" ht="20.25" customHeight="1">
      <c r="A15" s="8" t="s">
        <v>1769</v>
      </c>
      <c r="B15" s="10" t="s">
        <v>1770</v>
      </c>
      <c r="C15" s="24"/>
      <c r="D15" s="24"/>
      <c r="E15" s="24"/>
      <c r="F15" s="24">
        <f t="shared" si="0"/>
        <v>0</v>
      </c>
      <c r="G15" s="24"/>
      <c r="H15" s="24"/>
      <c r="I15" s="28" t="s">
        <v>1771</v>
      </c>
      <c r="J15" s="29" t="s">
        <v>1772</v>
      </c>
      <c r="K15" s="24"/>
      <c r="L15" s="24"/>
      <c r="M15" s="24"/>
      <c r="N15" s="24">
        <f t="shared" si="1"/>
        <v>0</v>
      </c>
      <c r="O15" s="24"/>
      <c r="P15" s="24"/>
    </row>
    <row r="16" spans="1:16" ht="20.25" customHeight="1">
      <c r="A16" s="8" t="s">
        <v>1773</v>
      </c>
      <c r="B16" s="10" t="s">
        <v>1774</v>
      </c>
      <c r="C16" s="24"/>
      <c r="D16" s="24"/>
      <c r="E16" s="24"/>
      <c r="F16" s="24">
        <f t="shared" si="0"/>
        <v>0</v>
      </c>
      <c r="G16" s="24"/>
      <c r="H16" s="24"/>
      <c r="I16" s="28" t="s">
        <v>1775</v>
      </c>
      <c r="J16" s="29" t="s">
        <v>1776</v>
      </c>
      <c r="K16" s="24"/>
      <c r="L16" s="24"/>
      <c r="M16" s="24"/>
      <c r="N16" s="24">
        <f t="shared" si="1"/>
        <v>0</v>
      </c>
      <c r="O16" s="24"/>
      <c r="P16" s="24"/>
    </row>
    <row r="17" spans="1:16" ht="20.25" customHeight="1">
      <c r="A17" s="8" t="s">
        <v>1777</v>
      </c>
      <c r="B17" s="10" t="s">
        <v>1778</v>
      </c>
      <c r="C17" s="24"/>
      <c r="D17" s="24"/>
      <c r="E17" s="24"/>
      <c r="F17" s="24">
        <f t="shared" si="0"/>
        <v>0</v>
      </c>
      <c r="G17" s="24"/>
      <c r="H17" s="24"/>
      <c r="I17" s="28" t="s">
        <v>1779</v>
      </c>
      <c r="J17" s="29" t="s">
        <v>1780</v>
      </c>
      <c r="K17" s="24"/>
      <c r="L17" s="24"/>
      <c r="M17" s="24"/>
      <c r="N17" s="24">
        <f t="shared" si="1"/>
        <v>0</v>
      </c>
      <c r="O17" s="24"/>
      <c r="P17" s="24"/>
    </row>
    <row r="18" spans="1:16" ht="20.25" customHeight="1">
      <c r="A18" s="10"/>
      <c r="B18" s="10"/>
      <c r="C18" s="24"/>
      <c r="D18" s="24"/>
      <c r="E18" s="24"/>
      <c r="F18" s="24">
        <f t="shared" si="0"/>
        <v>0</v>
      </c>
      <c r="G18" s="24"/>
      <c r="H18" s="24"/>
      <c r="I18" s="28" t="s">
        <v>1781</v>
      </c>
      <c r="J18" s="29" t="s">
        <v>1782</v>
      </c>
      <c r="K18" s="24"/>
      <c r="L18" s="24"/>
      <c r="M18" s="24"/>
      <c r="N18" s="24">
        <f t="shared" si="1"/>
        <v>0</v>
      </c>
      <c r="O18" s="24"/>
      <c r="P18" s="24"/>
    </row>
    <row r="19" spans="1:16" ht="20.25" customHeight="1">
      <c r="A19" s="10" t="s">
        <v>1112</v>
      </c>
      <c r="B19" s="10" t="s">
        <v>1783</v>
      </c>
      <c r="C19" s="24"/>
      <c r="D19" s="24"/>
      <c r="E19" s="24"/>
      <c r="F19" s="24">
        <f t="shared" si="0"/>
        <v>0</v>
      </c>
      <c r="G19" s="24"/>
      <c r="H19" s="24">
        <f>SUM(H14:H17)</f>
        <v>0</v>
      </c>
      <c r="I19" s="29" t="s">
        <v>1132</v>
      </c>
      <c r="J19" s="29" t="s">
        <v>1784</v>
      </c>
      <c r="K19" s="24"/>
      <c r="L19" s="24"/>
      <c r="M19" s="24"/>
      <c r="N19" s="24">
        <f t="shared" si="1"/>
        <v>0</v>
      </c>
      <c r="O19" s="24"/>
      <c r="P19" s="24">
        <f>SUM(P14:P18)</f>
        <v>0</v>
      </c>
    </row>
  </sheetData>
  <sheetProtection/>
  <mergeCells count="12">
    <mergeCell ref="A2:P2"/>
    <mergeCell ref="A3:P3"/>
    <mergeCell ref="A4:H4"/>
    <mergeCell ref="I4:P4"/>
    <mergeCell ref="C5:E5"/>
    <mergeCell ref="F5:H5"/>
    <mergeCell ref="K5:M5"/>
    <mergeCell ref="N5:P5"/>
    <mergeCell ref="A5:A6"/>
    <mergeCell ref="B5:B6"/>
    <mergeCell ref="I5:I6"/>
    <mergeCell ref="J5:J6"/>
  </mergeCells>
  <printOptions/>
  <pageMargins left="0.7513888888888889" right="0.7513888888888889" top="1" bottom="1" header="0.5" footer="0.5"/>
  <pageSetup fitToHeight="1" fitToWidth="1" horizontalDpi="300" verticalDpi="300" orientation="landscape" paperSize="9" scale="64"/>
</worksheet>
</file>

<file path=xl/worksheets/sheet24.xml><?xml version="1.0" encoding="utf-8"?>
<worksheet xmlns="http://schemas.openxmlformats.org/spreadsheetml/2006/main" xmlns:r="http://schemas.openxmlformats.org/officeDocument/2006/relationships">
  <sheetPr>
    <tabColor indexed="51"/>
    <pageSetUpPr fitToPage="1"/>
  </sheetPr>
  <dimension ref="A1:I20"/>
  <sheetViews>
    <sheetView workbookViewId="0" topLeftCell="A1">
      <selection activeCell="F16" sqref="F16"/>
    </sheetView>
  </sheetViews>
  <sheetFormatPr defaultColWidth="7.75390625" defaultRowHeight="14.25"/>
  <cols>
    <col min="1" max="1" width="9.875" style="2" customWidth="1"/>
    <col min="2" max="2" width="34.625" style="2" customWidth="1"/>
    <col min="3" max="9" width="12.125" style="2" customWidth="1"/>
    <col min="10" max="16384" width="7.75390625" style="2" customWidth="1"/>
  </cols>
  <sheetData>
    <row r="1" ht="14.25">
      <c r="A1" s="3" t="s">
        <v>1785</v>
      </c>
    </row>
    <row r="2" spans="1:9" s="1" customFormat="1" ht="34.5" customHeight="1">
      <c r="A2" s="15" t="s">
        <v>1786</v>
      </c>
      <c r="B2" s="15"/>
      <c r="C2" s="15"/>
      <c r="D2" s="15"/>
      <c r="E2" s="15"/>
      <c r="F2" s="15"/>
      <c r="G2" s="15"/>
      <c r="H2" s="15"/>
      <c r="I2" s="15"/>
    </row>
    <row r="3" spans="1:9" ht="21" customHeight="1">
      <c r="A3" s="5" t="s">
        <v>2</v>
      </c>
      <c r="B3" s="5"/>
      <c r="C3" s="5"/>
      <c r="D3" s="5"/>
      <c r="E3" s="5"/>
      <c r="F3" s="5"/>
      <c r="G3" s="5"/>
      <c r="H3" s="5"/>
      <c r="I3" s="5"/>
    </row>
    <row r="4" spans="1:9" ht="33" customHeight="1">
      <c r="A4" s="17" t="s">
        <v>1787</v>
      </c>
      <c r="B4" s="17" t="s">
        <v>1788</v>
      </c>
      <c r="C4" s="17" t="s">
        <v>1789</v>
      </c>
      <c r="D4" s="7"/>
      <c r="E4" s="7"/>
      <c r="F4" s="17" t="s">
        <v>1790</v>
      </c>
      <c r="G4" s="7"/>
      <c r="H4" s="7"/>
      <c r="I4" s="17" t="s">
        <v>1791</v>
      </c>
    </row>
    <row r="5" spans="1:9" ht="33" customHeight="1">
      <c r="A5" s="7"/>
      <c r="B5" s="7"/>
      <c r="C5" s="17" t="s">
        <v>1346</v>
      </c>
      <c r="D5" s="17" t="s">
        <v>1101</v>
      </c>
      <c r="E5" s="17" t="s">
        <v>1745</v>
      </c>
      <c r="F5" s="17" t="s">
        <v>1346</v>
      </c>
      <c r="G5" s="17" t="s">
        <v>1101</v>
      </c>
      <c r="H5" s="17" t="s">
        <v>1745</v>
      </c>
      <c r="I5" s="7"/>
    </row>
    <row r="6" spans="1:9" ht="20.25" customHeight="1">
      <c r="A6" s="9"/>
      <c r="B6" s="10" t="s">
        <v>1746</v>
      </c>
      <c r="C6" s="23" t="s">
        <v>1747</v>
      </c>
      <c r="D6" s="23" t="s">
        <v>1748</v>
      </c>
      <c r="E6" s="23" t="s">
        <v>1749</v>
      </c>
      <c r="F6" s="23" t="s">
        <v>1750</v>
      </c>
      <c r="G6" s="23" t="s">
        <v>1751</v>
      </c>
      <c r="H6" s="23" t="s">
        <v>1752</v>
      </c>
      <c r="I6" s="10" t="s">
        <v>1770</v>
      </c>
    </row>
    <row r="7" spans="1:9" ht="21.75" customHeight="1">
      <c r="A7" s="8" t="s">
        <v>1792</v>
      </c>
      <c r="B7" s="8" t="s">
        <v>1753</v>
      </c>
      <c r="C7" s="24"/>
      <c r="D7" s="24"/>
      <c r="E7" s="24"/>
      <c r="F7" s="24">
        <f aca="true" t="shared" si="0" ref="F7:F11">SUM(G7:H7)</f>
        <v>0</v>
      </c>
      <c r="G7" s="24"/>
      <c r="H7" s="24"/>
      <c r="I7" s="20"/>
    </row>
    <row r="8" spans="1:9" ht="21.75" customHeight="1">
      <c r="A8" s="21" t="s">
        <v>1793</v>
      </c>
      <c r="B8" s="21" t="s">
        <v>1793</v>
      </c>
      <c r="C8" s="24"/>
      <c r="D8" s="24"/>
      <c r="E8" s="24"/>
      <c r="F8" s="24"/>
      <c r="G8" s="24"/>
      <c r="H8" s="24"/>
      <c r="I8" s="20"/>
    </row>
    <row r="9" spans="1:9" ht="21.75" customHeight="1">
      <c r="A9" s="8" t="s">
        <v>1794</v>
      </c>
      <c r="B9" s="8" t="s">
        <v>1756</v>
      </c>
      <c r="C9" s="24"/>
      <c r="D9" s="24"/>
      <c r="E9" s="24"/>
      <c r="F9" s="24">
        <f t="shared" si="0"/>
        <v>0</v>
      </c>
      <c r="G9" s="24"/>
      <c r="H9" s="24"/>
      <c r="I9" s="20"/>
    </row>
    <row r="10" spans="1:9" ht="21.75" customHeight="1">
      <c r="A10" s="21" t="s">
        <v>1793</v>
      </c>
      <c r="B10" s="21" t="s">
        <v>1793</v>
      </c>
      <c r="C10" s="24"/>
      <c r="D10" s="24"/>
      <c r="E10" s="24"/>
      <c r="F10" s="24"/>
      <c r="G10" s="24"/>
      <c r="H10" s="24"/>
      <c r="I10" s="20"/>
    </row>
    <row r="11" spans="1:9" ht="21.75" customHeight="1">
      <c r="A11" s="8" t="s">
        <v>1795</v>
      </c>
      <c r="B11" s="8" t="s">
        <v>1759</v>
      </c>
      <c r="C11" s="24"/>
      <c r="D11" s="24"/>
      <c r="E11" s="24"/>
      <c r="F11" s="24">
        <f t="shared" si="0"/>
        <v>0</v>
      </c>
      <c r="G11" s="24"/>
      <c r="H11" s="24"/>
      <c r="I11" s="20"/>
    </row>
    <row r="12" spans="1:9" ht="21.75" customHeight="1">
      <c r="A12" s="21" t="s">
        <v>1793</v>
      </c>
      <c r="B12" s="21" t="s">
        <v>1793</v>
      </c>
      <c r="C12" s="24"/>
      <c r="D12" s="24"/>
      <c r="E12" s="24"/>
      <c r="F12" s="24"/>
      <c r="G12" s="24"/>
      <c r="H12" s="24"/>
      <c r="I12" s="20"/>
    </row>
    <row r="13" spans="1:9" ht="21.75" customHeight="1">
      <c r="A13" s="8" t="s">
        <v>1796</v>
      </c>
      <c r="B13" s="8" t="s">
        <v>1762</v>
      </c>
      <c r="C13" s="24"/>
      <c r="D13" s="24"/>
      <c r="E13" s="24"/>
      <c r="F13" s="24">
        <f>SUM(G13:H13)</f>
        <v>0</v>
      </c>
      <c r="G13" s="24"/>
      <c r="H13" s="24"/>
      <c r="I13" s="20"/>
    </row>
    <row r="14" spans="1:9" ht="21.75" customHeight="1">
      <c r="A14" s="21" t="s">
        <v>1793</v>
      </c>
      <c r="B14" s="21" t="s">
        <v>1793</v>
      </c>
      <c r="C14" s="24"/>
      <c r="D14" s="24"/>
      <c r="E14" s="24"/>
      <c r="F14" s="24"/>
      <c r="G14" s="24"/>
      <c r="H14" s="24"/>
      <c r="I14" s="20"/>
    </row>
    <row r="15" spans="1:9" ht="21.75" customHeight="1">
      <c r="A15" s="8" t="s">
        <v>1797</v>
      </c>
      <c r="B15" s="8" t="s">
        <v>1765</v>
      </c>
      <c r="C15" s="24"/>
      <c r="D15" s="24"/>
      <c r="E15" s="24"/>
      <c r="F15" s="24">
        <f>SUM(G15:H15)</f>
        <v>0</v>
      </c>
      <c r="G15" s="24"/>
      <c r="H15" s="24"/>
      <c r="I15" s="20"/>
    </row>
    <row r="16" spans="1:9" ht="21.75" customHeight="1">
      <c r="A16" s="22" t="s">
        <v>1343</v>
      </c>
      <c r="B16" s="9"/>
      <c r="C16" s="24"/>
      <c r="D16" s="24"/>
      <c r="E16" s="24"/>
      <c r="F16" s="24">
        <f aca="true" t="shared" si="1" ref="F16:H16">SUM(F7,F9,F11,F13,F15)</f>
        <v>0</v>
      </c>
      <c r="G16" s="24">
        <f t="shared" si="1"/>
        <v>0</v>
      </c>
      <c r="H16" s="24">
        <f t="shared" si="1"/>
        <v>0</v>
      </c>
      <c r="I16" s="20"/>
    </row>
    <row r="17" spans="1:9" ht="21.75" customHeight="1">
      <c r="A17" s="22" t="s">
        <v>1769</v>
      </c>
      <c r="B17" s="9" t="s">
        <v>1769</v>
      </c>
      <c r="C17" s="24"/>
      <c r="D17" s="24"/>
      <c r="E17" s="24"/>
      <c r="F17" s="24"/>
      <c r="G17" s="24"/>
      <c r="H17" s="24"/>
      <c r="I17" s="20"/>
    </row>
    <row r="18" spans="1:9" ht="21.75" customHeight="1">
      <c r="A18" s="22" t="s">
        <v>1773</v>
      </c>
      <c r="B18" s="9"/>
      <c r="C18" s="24"/>
      <c r="D18" s="24"/>
      <c r="E18" s="24"/>
      <c r="F18" s="24"/>
      <c r="G18" s="24"/>
      <c r="H18" s="24"/>
      <c r="I18" s="20"/>
    </row>
    <row r="19" spans="1:9" ht="21.75" customHeight="1">
      <c r="A19" s="22" t="s">
        <v>1777</v>
      </c>
      <c r="B19" s="9"/>
      <c r="C19" s="24"/>
      <c r="D19" s="24"/>
      <c r="E19" s="24"/>
      <c r="F19" s="24"/>
      <c r="G19" s="24"/>
      <c r="H19" s="24"/>
      <c r="I19" s="20"/>
    </row>
    <row r="20" spans="1:9" ht="21.75" customHeight="1">
      <c r="A20" s="22" t="s">
        <v>1798</v>
      </c>
      <c r="B20" s="9"/>
      <c r="C20" s="13"/>
      <c r="D20" s="13"/>
      <c r="E20" s="13"/>
      <c r="F20" s="13"/>
      <c r="G20" s="13"/>
      <c r="H20" s="13"/>
      <c r="I20" s="13"/>
    </row>
  </sheetData>
  <sheetProtection/>
  <mergeCells count="12">
    <mergeCell ref="A2:I2"/>
    <mergeCell ref="A3:I3"/>
    <mergeCell ref="C4:E4"/>
    <mergeCell ref="F4:H4"/>
    <mergeCell ref="A16:B16"/>
    <mergeCell ref="A17:B17"/>
    <mergeCell ref="A18:B18"/>
    <mergeCell ref="A19:B19"/>
    <mergeCell ref="A20:I20"/>
    <mergeCell ref="A4:A5"/>
    <mergeCell ref="B4:B5"/>
    <mergeCell ref="I4:I5"/>
  </mergeCells>
  <printOptions/>
  <pageMargins left="0.7513888888888889" right="0.7513888888888889" top="1" bottom="1" header="0.5" footer="0.5"/>
  <pageSetup fitToHeight="1" fitToWidth="1" horizontalDpi="300" verticalDpi="300" orientation="landscape" paperSize="9" scale="93"/>
</worksheet>
</file>

<file path=xl/worksheets/sheet25.xml><?xml version="1.0" encoding="utf-8"?>
<worksheet xmlns="http://schemas.openxmlformats.org/spreadsheetml/2006/main" xmlns:r="http://schemas.openxmlformats.org/officeDocument/2006/relationships">
  <sheetPr>
    <tabColor indexed="44"/>
    <pageSetUpPr fitToPage="1"/>
  </sheetPr>
  <dimension ref="A1:U14"/>
  <sheetViews>
    <sheetView workbookViewId="0" topLeftCell="A1">
      <selection activeCell="L8" sqref="L8"/>
    </sheetView>
  </sheetViews>
  <sheetFormatPr defaultColWidth="7.75390625" defaultRowHeight="14.25"/>
  <cols>
    <col min="1" max="1" width="9.50390625" style="2" customWidth="1"/>
    <col min="2" max="2" width="24.875" style="2" customWidth="1"/>
    <col min="3" max="21" width="8.50390625" style="2" customWidth="1"/>
    <col min="22" max="16384" width="7.75390625" style="2" customWidth="1"/>
  </cols>
  <sheetData>
    <row r="1" ht="14.25">
      <c r="A1" s="3" t="s">
        <v>1799</v>
      </c>
    </row>
    <row r="2" spans="1:21" s="1" customFormat="1" ht="45" customHeight="1">
      <c r="A2" s="15" t="s">
        <v>1800</v>
      </c>
      <c r="B2" s="15"/>
      <c r="C2" s="15"/>
      <c r="D2" s="15"/>
      <c r="E2" s="15"/>
      <c r="F2" s="15"/>
      <c r="G2" s="15"/>
      <c r="H2" s="15"/>
      <c r="I2" s="15"/>
      <c r="J2" s="15"/>
      <c r="K2" s="15"/>
      <c r="L2" s="15"/>
      <c r="M2" s="15"/>
      <c r="N2" s="15"/>
      <c r="O2" s="15"/>
      <c r="P2" s="15"/>
      <c r="Q2" s="15"/>
      <c r="R2" s="15"/>
      <c r="S2" s="15"/>
      <c r="T2" s="15"/>
      <c r="U2" s="15"/>
    </row>
    <row r="3" spans="1:21" ht="21" customHeight="1">
      <c r="A3" s="5" t="s">
        <v>2</v>
      </c>
      <c r="B3" s="5"/>
      <c r="C3" s="5"/>
      <c r="D3" s="5"/>
      <c r="E3" s="5"/>
      <c r="F3" s="5"/>
      <c r="G3" s="5"/>
      <c r="H3" s="5"/>
      <c r="I3" s="5"/>
      <c r="J3" s="5"/>
      <c r="K3" s="5"/>
      <c r="L3" s="5"/>
      <c r="M3" s="5"/>
      <c r="N3" s="5"/>
      <c r="O3" s="5"/>
      <c r="P3" s="5"/>
      <c r="Q3" s="5"/>
      <c r="R3" s="5"/>
      <c r="S3" s="5"/>
      <c r="T3" s="5"/>
      <c r="U3" s="5"/>
    </row>
    <row r="4" spans="1:21" ht="21.75" customHeight="1">
      <c r="A4" s="16" t="s">
        <v>1787</v>
      </c>
      <c r="B4" s="17" t="s">
        <v>1801</v>
      </c>
      <c r="C4" s="17" t="s">
        <v>1789</v>
      </c>
      <c r="D4" s="7"/>
      <c r="E4" s="7"/>
      <c r="F4" s="7"/>
      <c r="G4" s="7"/>
      <c r="H4" s="7"/>
      <c r="I4" s="7"/>
      <c r="J4" s="7"/>
      <c r="K4" s="7"/>
      <c r="L4" s="17" t="s">
        <v>1790</v>
      </c>
      <c r="M4" s="7"/>
      <c r="N4" s="7"/>
      <c r="O4" s="7"/>
      <c r="P4" s="7"/>
      <c r="Q4" s="7"/>
      <c r="R4" s="7"/>
      <c r="S4" s="7"/>
      <c r="T4" s="7"/>
      <c r="U4" s="17" t="s">
        <v>1791</v>
      </c>
    </row>
    <row r="5" spans="1:21" ht="21.75" customHeight="1">
      <c r="A5" s="18"/>
      <c r="B5" s="7"/>
      <c r="C5" s="17" t="s">
        <v>1301</v>
      </c>
      <c r="D5" s="17" t="s">
        <v>1346</v>
      </c>
      <c r="E5" s="7"/>
      <c r="F5" s="17" t="s">
        <v>1802</v>
      </c>
      <c r="G5" s="7"/>
      <c r="H5" s="17" t="s">
        <v>1803</v>
      </c>
      <c r="I5" s="7"/>
      <c r="J5" s="17" t="s">
        <v>1122</v>
      </c>
      <c r="K5" s="7"/>
      <c r="L5" s="17" t="s">
        <v>1301</v>
      </c>
      <c r="M5" s="17" t="s">
        <v>1346</v>
      </c>
      <c r="N5" s="7"/>
      <c r="O5" s="17" t="s">
        <v>1802</v>
      </c>
      <c r="P5" s="7"/>
      <c r="Q5" s="17" t="s">
        <v>1803</v>
      </c>
      <c r="R5" s="7"/>
      <c r="S5" s="17" t="s">
        <v>1122</v>
      </c>
      <c r="T5" s="7"/>
      <c r="U5" s="7"/>
    </row>
    <row r="6" spans="1:21" ht="44.25" customHeight="1">
      <c r="A6" s="18"/>
      <c r="B6" s="7"/>
      <c r="C6" s="7"/>
      <c r="D6" s="17" t="s">
        <v>1101</v>
      </c>
      <c r="E6" s="17" t="s">
        <v>1745</v>
      </c>
      <c r="F6" s="17" t="s">
        <v>1101</v>
      </c>
      <c r="G6" s="17" t="s">
        <v>1745</v>
      </c>
      <c r="H6" s="17" t="s">
        <v>1101</v>
      </c>
      <c r="I6" s="17" t="s">
        <v>1745</v>
      </c>
      <c r="J6" s="17" t="s">
        <v>1101</v>
      </c>
      <c r="K6" s="17" t="s">
        <v>1745</v>
      </c>
      <c r="L6" s="7"/>
      <c r="M6" s="17" t="s">
        <v>1101</v>
      </c>
      <c r="N6" s="17" t="s">
        <v>1745</v>
      </c>
      <c r="O6" s="17" t="s">
        <v>1101</v>
      </c>
      <c r="P6" s="17" t="s">
        <v>1745</v>
      </c>
      <c r="Q6" s="17" t="s">
        <v>1101</v>
      </c>
      <c r="R6" s="17" t="s">
        <v>1745</v>
      </c>
      <c r="S6" s="17" t="s">
        <v>1101</v>
      </c>
      <c r="T6" s="17" t="s">
        <v>1745</v>
      </c>
      <c r="U6" s="7"/>
    </row>
    <row r="7" spans="1:21" ht="31.5" customHeight="1">
      <c r="A7" s="19"/>
      <c r="B7" s="6" t="s">
        <v>1746</v>
      </c>
      <c r="C7" s="6" t="s">
        <v>1747</v>
      </c>
      <c r="D7" s="17" t="s">
        <v>1748</v>
      </c>
      <c r="E7" s="17" t="s">
        <v>1749</v>
      </c>
      <c r="F7" s="17" t="s">
        <v>1750</v>
      </c>
      <c r="G7" s="17" t="s">
        <v>1751</v>
      </c>
      <c r="H7" s="17" t="s">
        <v>1752</v>
      </c>
      <c r="I7" s="17" t="s">
        <v>1770</v>
      </c>
      <c r="J7" s="17" t="s">
        <v>1774</v>
      </c>
      <c r="K7" s="17" t="s">
        <v>1778</v>
      </c>
      <c r="L7" s="6" t="s">
        <v>1783</v>
      </c>
      <c r="M7" s="17" t="s">
        <v>1755</v>
      </c>
      <c r="N7" s="17" t="s">
        <v>1758</v>
      </c>
      <c r="O7" s="17" t="s">
        <v>1761</v>
      </c>
      <c r="P7" s="17" t="s">
        <v>1764</v>
      </c>
      <c r="Q7" s="17" t="s">
        <v>1768</v>
      </c>
      <c r="R7" s="17" t="s">
        <v>1772</v>
      </c>
      <c r="S7" s="17" t="s">
        <v>1776</v>
      </c>
      <c r="T7" s="17" t="s">
        <v>1780</v>
      </c>
      <c r="U7" s="6" t="s">
        <v>1782</v>
      </c>
    </row>
    <row r="8" spans="1:21" ht="31.5" customHeight="1">
      <c r="A8" s="8"/>
      <c r="B8" s="8" t="s">
        <v>1804</v>
      </c>
      <c r="C8" s="20">
        <f aca="true" t="shared" si="0" ref="C8:C14">SUM(D8:E8)</f>
        <v>0</v>
      </c>
      <c r="D8" s="20"/>
      <c r="E8" s="20">
        <f aca="true" t="shared" si="1" ref="E8:E14">SUM(G8,I8,K8)</f>
        <v>0</v>
      </c>
      <c r="F8" s="20"/>
      <c r="G8" s="20"/>
      <c r="H8" s="20"/>
      <c r="I8" s="20"/>
      <c r="J8" s="20"/>
      <c r="K8" s="20"/>
      <c r="L8" s="20">
        <f aca="true" t="shared" si="2" ref="L8:L14">SUM(M8:N8)</f>
        <v>0</v>
      </c>
      <c r="M8" s="20"/>
      <c r="N8" s="20">
        <f aca="true" t="shared" si="3" ref="N8:N14">SUM(P8,R8,T8)</f>
        <v>0</v>
      </c>
      <c r="O8" s="20"/>
      <c r="P8" s="20"/>
      <c r="Q8" s="20"/>
      <c r="R8" s="20"/>
      <c r="S8" s="20"/>
      <c r="T8" s="20"/>
      <c r="U8" s="20">
        <f aca="true" t="shared" si="4" ref="U8:U14">IF(C8=0,"",ROUND(L8/C8,1))</f>
      </c>
    </row>
    <row r="9" spans="1:21" ht="31.5" customHeight="1">
      <c r="A9" s="21" t="s">
        <v>1793</v>
      </c>
      <c r="B9" s="21" t="s">
        <v>1793</v>
      </c>
      <c r="C9" s="20"/>
      <c r="D9" s="20"/>
      <c r="E9" s="20"/>
      <c r="F9" s="20"/>
      <c r="G9" s="20"/>
      <c r="H9" s="20"/>
      <c r="I9" s="20"/>
      <c r="J9" s="20"/>
      <c r="K9" s="20"/>
      <c r="L9" s="20"/>
      <c r="M9" s="20"/>
      <c r="N9" s="20"/>
      <c r="O9" s="20"/>
      <c r="P9" s="20"/>
      <c r="Q9" s="20"/>
      <c r="R9" s="20"/>
      <c r="S9" s="20"/>
      <c r="T9" s="20"/>
      <c r="U9" s="20"/>
    </row>
    <row r="10" spans="1:21" ht="31.5" customHeight="1">
      <c r="A10" s="22" t="s">
        <v>1711</v>
      </c>
      <c r="B10" s="9"/>
      <c r="C10" s="20">
        <f t="shared" si="0"/>
        <v>0</v>
      </c>
      <c r="D10" s="20"/>
      <c r="E10" s="20">
        <f t="shared" si="1"/>
        <v>0</v>
      </c>
      <c r="F10" s="20"/>
      <c r="G10" s="20"/>
      <c r="H10" s="20"/>
      <c r="I10" s="20"/>
      <c r="J10" s="20"/>
      <c r="K10" s="20"/>
      <c r="L10" s="20">
        <f t="shared" si="2"/>
        <v>0</v>
      </c>
      <c r="M10" s="20"/>
      <c r="N10" s="20">
        <f t="shared" si="3"/>
        <v>0</v>
      </c>
      <c r="O10" s="20"/>
      <c r="P10" s="20"/>
      <c r="Q10" s="20"/>
      <c r="R10" s="20"/>
      <c r="S10" s="20"/>
      <c r="T10" s="20"/>
      <c r="U10" s="20">
        <f t="shared" si="4"/>
      </c>
    </row>
    <row r="11" spans="1:21" ht="31.5" customHeight="1">
      <c r="A11" s="22" t="s">
        <v>1771</v>
      </c>
      <c r="B11" s="9" t="s">
        <v>1771</v>
      </c>
      <c r="C11" s="20">
        <f t="shared" si="0"/>
        <v>0</v>
      </c>
      <c r="D11" s="20"/>
      <c r="E11" s="20">
        <f t="shared" si="1"/>
        <v>0</v>
      </c>
      <c r="F11" s="20"/>
      <c r="G11" s="20"/>
      <c r="H11" s="20"/>
      <c r="I11" s="20"/>
      <c r="J11" s="20"/>
      <c r="K11" s="20"/>
      <c r="L11" s="20">
        <f t="shared" si="2"/>
        <v>0</v>
      </c>
      <c r="M11" s="20"/>
      <c r="N11" s="20">
        <f t="shared" si="3"/>
        <v>0</v>
      </c>
      <c r="O11" s="20"/>
      <c r="P11" s="20"/>
      <c r="Q11" s="20"/>
      <c r="R11" s="20"/>
      <c r="S11" s="20"/>
      <c r="T11" s="20"/>
      <c r="U11" s="20">
        <f t="shared" si="4"/>
      </c>
    </row>
    <row r="12" spans="1:21" ht="31.5" customHeight="1">
      <c r="A12" s="22" t="s">
        <v>1775</v>
      </c>
      <c r="B12" s="9"/>
      <c r="C12" s="20">
        <f t="shared" si="0"/>
        <v>0</v>
      </c>
      <c r="D12" s="20"/>
      <c r="E12" s="20">
        <f t="shared" si="1"/>
        <v>0</v>
      </c>
      <c r="F12" s="20"/>
      <c r="G12" s="20"/>
      <c r="H12" s="20"/>
      <c r="I12" s="20"/>
      <c r="J12" s="20"/>
      <c r="K12" s="20"/>
      <c r="L12" s="20">
        <f t="shared" si="2"/>
        <v>0</v>
      </c>
      <c r="M12" s="20"/>
      <c r="N12" s="20">
        <f t="shared" si="3"/>
        <v>0</v>
      </c>
      <c r="O12" s="20"/>
      <c r="P12" s="20"/>
      <c r="Q12" s="20"/>
      <c r="R12" s="20"/>
      <c r="S12" s="20"/>
      <c r="T12" s="20"/>
      <c r="U12" s="20">
        <f t="shared" si="4"/>
      </c>
    </row>
    <row r="13" spans="1:21" ht="31.5" customHeight="1">
      <c r="A13" s="22" t="s">
        <v>1779</v>
      </c>
      <c r="B13" s="9" t="s">
        <v>1779</v>
      </c>
      <c r="C13" s="20">
        <f t="shared" si="0"/>
        <v>0</v>
      </c>
      <c r="D13" s="20"/>
      <c r="E13" s="20">
        <f t="shared" si="1"/>
        <v>0</v>
      </c>
      <c r="F13" s="20"/>
      <c r="G13" s="20"/>
      <c r="H13" s="20"/>
      <c r="I13" s="20"/>
      <c r="J13" s="20"/>
      <c r="K13" s="20"/>
      <c r="L13" s="20">
        <f t="shared" si="2"/>
        <v>0</v>
      </c>
      <c r="M13" s="20"/>
      <c r="N13" s="20">
        <f t="shared" si="3"/>
        <v>0</v>
      </c>
      <c r="O13" s="20"/>
      <c r="P13" s="20"/>
      <c r="Q13" s="20"/>
      <c r="R13" s="20"/>
      <c r="S13" s="20"/>
      <c r="T13" s="20"/>
      <c r="U13" s="20">
        <f t="shared" si="4"/>
      </c>
    </row>
    <row r="14" spans="1:21" ht="31.5" customHeight="1">
      <c r="A14" s="22" t="s">
        <v>1781</v>
      </c>
      <c r="B14" s="9"/>
      <c r="C14" s="20">
        <f t="shared" si="0"/>
        <v>0</v>
      </c>
      <c r="D14" s="20"/>
      <c r="E14" s="20">
        <f t="shared" si="1"/>
        <v>0</v>
      </c>
      <c r="F14" s="20"/>
      <c r="G14" s="20"/>
      <c r="H14" s="20"/>
      <c r="I14" s="20"/>
      <c r="J14" s="20"/>
      <c r="K14" s="20"/>
      <c r="L14" s="20">
        <f t="shared" si="2"/>
        <v>0</v>
      </c>
      <c r="M14" s="20"/>
      <c r="N14" s="20">
        <f t="shared" si="3"/>
        <v>0</v>
      </c>
      <c r="O14" s="20"/>
      <c r="P14" s="20"/>
      <c r="Q14" s="20"/>
      <c r="R14" s="20"/>
      <c r="S14" s="20"/>
      <c r="T14" s="20"/>
      <c r="U14" s="20">
        <f t="shared" si="4"/>
      </c>
    </row>
  </sheetData>
  <sheetProtection/>
  <mergeCells count="22">
    <mergeCell ref="A2:U2"/>
    <mergeCell ref="A3:U3"/>
    <mergeCell ref="C4:K4"/>
    <mergeCell ref="L4:T4"/>
    <mergeCell ref="D5:E5"/>
    <mergeCell ref="F5:G5"/>
    <mergeCell ref="H5:I5"/>
    <mergeCell ref="J5:K5"/>
    <mergeCell ref="M5:N5"/>
    <mergeCell ref="O5:P5"/>
    <mergeCell ref="Q5:R5"/>
    <mergeCell ref="S5:T5"/>
    <mergeCell ref="A10:B10"/>
    <mergeCell ref="A11:B11"/>
    <mergeCell ref="A12:B12"/>
    <mergeCell ref="A13:B13"/>
    <mergeCell ref="A14:B14"/>
    <mergeCell ref="A4:A7"/>
    <mergeCell ref="B4:B6"/>
    <mergeCell ref="C5:C6"/>
    <mergeCell ref="L5:L6"/>
    <mergeCell ref="U4:U6"/>
  </mergeCells>
  <printOptions/>
  <pageMargins left="0.7513888888888889" right="0.7513888888888889" top="1" bottom="1" header="0.5" footer="0.5"/>
  <pageSetup fitToHeight="1" fitToWidth="1" horizontalDpi="300" verticalDpi="300" orientation="landscape" paperSize="9" scale="62"/>
</worksheet>
</file>

<file path=xl/worksheets/sheet26.xml><?xml version="1.0" encoding="utf-8"?>
<worksheet xmlns="http://schemas.openxmlformats.org/spreadsheetml/2006/main" xmlns:r="http://schemas.openxmlformats.org/officeDocument/2006/relationships">
  <sheetPr>
    <tabColor indexed="51"/>
  </sheetPr>
  <dimension ref="A1:E34"/>
  <sheetViews>
    <sheetView workbookViewId="0" topLeftCell="A1">
      <selection activeCell="J11" sqref="J11"/>
    </sheetView>
  </sheetViews>
  <sheetFormatPr defaultColWidth="7.75390625" defaultRowHeight="14.25"/>
  <cols>
    <col min="1" max="1" width="6.375" style="2" customWidth="1"/>
    <col min="2" max="2" width="45.00390625" style="2" customWidth="1"/>
    <col min="3" max="3" width="4.375" style="2" customWidth="1"/>
    <col min="4" max="5" width="14.875" style="2" customWidth="1"/>
    <col min="6" max="16384" width="7.75390625" style="2" customWidth="1"/>
  </cols>
  <sheetData>
    <row r="1" ht="14.25">
      <c r="A1" s="3" t="s">
        <v>1805</v>
      </c>
    </row>
    <row r="2" spans="1:5" s="1" customFormat="1" ht="22.5">
      <c r="A2" s="4" t="s">
        <v>1806</v>
      </c>
      <c r="B2" s="4"/>
      <c r="C2" s="4"/>
      <c r="D2" s="4"/>
      <c r="E2" s="4"/>
    </row>
    <row r="3" spans="1:5" ht="21" customHeight="1">
      <c r="A3" s="5" t="s">
        <v>2</v>
      </c>
      <c r="B3" s="5"/>
      <c r="C3" s="5"/>
      <c r="D3" s="5"/>
      <c r="E3" s="5"/>
    </row>
    <row r="4" spans="1:5" ht="21.75" customHeight="1">
      <c r="A4" s="6" t="s">
        <v>1807</v>
      </c>
      <c r="B4" s="7"/>
      <c r="C4" s="6" t="s">
        <v>1743</v>
      </c>
      <c r="D4" s="6" t="s">
        <v>1101</v>
      </c>
      <c r="E4" s="6" t="s">
        <v>1745</v>
      </c>
    </row>
    <row r="5" spans="1:5" ht="21.75" customHeight="1">
      <c r="A5" s="8" t="s">
        <v>1808</v>
      </c>
      <c r="B5" s="9"/>
      <c r="C5" s="10" t="s">
        <v>1747</v>
      </c>
      <c r="D5" s="8"/>
      <c r="E5" s="8"/>
    </row>
    <row r="6" spans="1:5" ht="21.75" customHeight="1">
      <c r="A6" s="8"/>
      <c r="B6" s="8" t="s">
        <v>1809</v>
      </c>
      <c r="C6" s="10" t="s">
        <v>1748</v>
      </c>
      <c r="D6" s="11"/>
      <c r="E6" s="11"/>
    </row>
    <row r="7" spans="1:5" ht="21.75" customHeight="1">
      <c r="A7" s="8"/>
      <c r="B7" s="8" t="s">
        <v>1810</v>
      </c>
      <c r="C7" s="10" t="s">
        <v>1749</v>
      </c>
      <c r="D7" s="11"/>
      <c r="E7" s="11"/>
    </row>
    <row r="8" spans="1:5" ht="21.75" customHeight="1">
      <c r="A8" s="8"/>
      <c r="B8" s="8" t="s">
        <v>1811</v>
      </c>
      <c r="C8" s="10" t="s">
        <v>1750</v>
      </c>
      <c r="D8" s="11"/>
      <c r="E8" s="11"/>
    </row>
    <row r="9" spans="1:5" ht="21.75" customHeight="1">
      <c r="A9" s="8"/>
      <c r="B9" s="8" t="s">
        <v>1812</v>
      </c>
      <c r="C9" s="10" t="s">
        <v>1751</v>
      </c>
      <c r="D9" s="12" t="s">
        <v>1793</v>
      </c>
      <c r="E9" s="12" t="s">
        <v>1793</v>
      </c>
    </row>
    <row r="10" spans="1:5" ht="21.75" customHeight="1">
      <c r="A10" s="8"/>
      <c r="B10" s="8" t="s">
        <v>1813</v>
      </c>
      <c r="C10" s="10" t="s">
        <v>1752</v>
      </c>
      <c r="D10" s="12" t="s">
        <v>1793</v>
      </c>
      <c r="E10" s="12" t="s">
        <v>1793</v>
      </c>
    </row>
    <row r="11" spans="1:5" ht="21.75" customHeight="1">
      <c r="A11" s="8"/>
      <c r="B11" s="8" t="s">
        <v>1814</v>
      </c>
      <c r="C11" s="10" t="s">
        <v>1770</v>
      </c>
      <c r="D11" s="12" t="s">
        <v>1793</v>
      </c>
      <c r="E11" s="12" t="s">
        <v>1793</v>
      </c>
    </row>
    <row r="12" spans="1:5" ht="21.75" customHeight="1">
      <c r="A12" s="8"/>
      <c r="B12" s="8" t="s">
        <v>1815</v>
      </c>
      <c r="C12" s="10" t="s">
        <v>1774</v>
      </c>
      <c r="D12" s="12" t="s">
        <v>1793</v>
      </c>
      <c r="E12" s="12" t="s">
        <v>1793</v>
      </c>
    </row>
    <row r="13" spans="1:5" ht="21.75" customHeight="1">
      <c r="A13" s="8" t="s">
        <v>1816</v>
      </c>
      <c r="B13" s="9"/>
      <c r="C13" s="10" t="s">
        <v>1778</v>
      </c>
      <c r="D13" s="8"/>
      <c r="E13" s="8"/>
    </row>
    <row r="14" spans="1:5" ht="21.75" customHeight="1">
      <c r="A14" s="8"/>
      <c r="B14" s="8" t="s">
        <v>1817</v>
      </c>
      <c r="C14" s="10" t="s">
        <v>1783</v>
      </c>
      <c r="D14" s="13"/>
      <c r="E14" s="13"/>
    </row>
    <row r="15" spans="1:5" ht="21.75" customHeight="1">
      <c r="A15" s="8"/>
      <c r="B15" s="8" t="s">
        <v>1818</v>
      </c>
      <c r="C15" s="10" t="s">
        <v>1755</v>
      </c>
      <c r="D15" s="14"/>
      <c r="E15" s="14"/>
    </row>
    <row r="16" spans="1:5" ht="21.75" customHeight="1">
      <c r="A16" s="8"/>
      <c r="B16" s="8" t="s">
        <v>1819</v>
      </c>
      <c r="C16" s="10" t="s">
        <v>1758</v>
      </c>
      <c r="D16" s="14"/>
      <c r="E16" s="14"/>
    </row>
    <row r="17" spans="1:5" ht="21.75" customHeight="1">
      <c r="A17" s="8"/>
      <c r="B17" s="8" t="s">
        <v>1820</v>
      </c>
      <c r="C17" s="10" t="s">
        <v>1761</v>
      </c>
      <c r="D17" s="14"/>
      <c r="E17" s="14"/>
    </row>
    <row r="18" spans="1:5" ht="21.75" customHeight="1">
      <c r="A18" s="8"/>
      <c r="B18" s="8" t="s">
        <v>1821</v>
      </c>
      <c r="C18" s="10" t="s">
        <v>1764</v>
      </c>
      <c r="D18" s="14"/>
      <c r="E18" s="14"/>
    </row>
    <row r="19" spans="1:5" ht="21.75" customHeight="1">
      <c r="A19" s="8"/>
      <c r="B19" s="8" t="s">
        <v>1822</v>
      </c>
      <c r="C19" s="10" t="s">
        <v>1768</v>
      </c>
      <c r="D19" s="14"/>
      <c r="E19" s="14"/>
    </row>
    <row r="20" spans="1:5" ht="21.75" customHeight="1">
      <c r="A20" s="8"/>
      <c r="B20" s="8" t="s">
        <v>1823</v>
      </c>
      <c r="C20" s="10" t="s">
        <v>1772</v>
      </c>
      <c r="D20" s="14"/>
      <c r="E20" s="14"/>
    </row>
    <row r="21" spans="1:5" ht="21.75" customHeight="1">
      <c r="A21" s="8"/>
      <c r="B21" s="8" t="s">
        <v>1824</v>
      </c>
      <c r="C21" s="10" t="s">
        <v>1776</v>
      </c>
      <c r="D21" s="13"/>
      <c r="E21" s="13"/>
    </row>
    <row r="22" spans="1:5" ht="21.75" customHeight="1">
      <c r="A22" s="8"/>
      <c r="B22" s="8" t="s">
        <v>1818</v>
      </c>
      <c r="C22" s="10" t="s">
        <v>1780</v>
      </c>
      <c r="D22" s="14"/>
      <c r="E22" s="14"/>
    </row>
    <row r="23" spans="1:5" ht="21.75" customHeight="1">
      <c r="A23" s="8"/>
      <c r="B23" s="8" t="s">
        <v>1819</v>
      </c>
      <c r="C23" s="10" t="s">
        <v>1782</v>
      </c>
      <c r="D23" s="14"/>
      <c r="E23" s="14"/>
    </row>
    <row r="24" spans="1:5" ht="21.75" customHeight="1">
      <c r="A24" s="8"/>
      <c r="B24" s="8" t="s">
        <v>1820</v>
      </c>
      <c r="C24" s="10" t="s">
        <v>1784</v>
      </c>
      <c r="D24" s="14"/>
      <c r="E24" s="14"/>
    </row>
    <row r="25" spans="1:5" ht="21.75" customHeight="1">
      <c r="A25" s="8"/>
      <c r="B25" s="8" t="s">
        <v>1821</v>
      </c>
      <c r="C25" s="10" t="s">
        <v>1825</v>
      </c>
      <c r="D25" s="14"/>
      <c r="E25" s="14"/>
    </row>
    <row r="26" spans="1:5" ht="21.75" customHeight="1">
      <c r="A26" s="8"/>
      <c r="B26" s="8" t="s">
        <v>1822</v>
      </c>
      <c r="C26" s="10" t="s">
        <v>1826</v>
      </c>
      <c r="D26" s="14"/>
      <c r="E26" s="14"/>
    </row>
    <row r="27" spans="1:5" ht="21.75" customHeight="1">
      <c r="A27" s="8"/>
      <c r="B27" s="8" t="s">
        <v>1823</v>
      </c>
      <c r="C27" s="10" t="s">
        <v>1827</v>
      </c>
      <c r="D27" s="14"/>
      <c r="E27" s="14"/>
    </row>
    <row r="28" spans="1:5" ht="21.75" customHeight="1">
      <c r="A28" s="8" t="s">
        <v>1828</v>
      </c>
      <c r="B28" s="9"/>
      <c r="C28" s="10" t="s">
        <v>1829</v>
      </c>
      <c r="D28" s="8"/>
      <c r="E28" s="8"/>
    </row>
    <row r="29" spans="1:5" ht="21.75" customHeight="1">
      <c r="A29" s="8"/>
      <c r="B29" s="8" t="s">
        <v>1830</v>
      </c>
      <c r="C29" s="10" t="s">
        <v>1831</v>
      </c>
      <c r="D29" s="12" t="s">
        <v>1793</v>
      </c>
      <c r="E29" s="12" t="s">
        <v>1793</v>
      </c>
    </row>
    <row r="30" spans="1:5" ht="21.75" customHeight="1">
      <c r="A30" s="8"/>
      <c r="B30" s="8" t="s">
        <v>1832</v>
      </c>
      <c r="C30" s="10" t="s">
        <v>1833</v>
      </c>
      <c r="D30" s="12" t="s">
        <v>1793</v>
      </c>
      <c r="E30" s="12" t="s">
        <v>1793</v>
      </c>
    </row>
    <row r="31" spans="1:5" ht="21.75" customHeight="1">
      <c r="A31" s="8" t="s">
        <v>1834</v>
      </c>
      <c r="B31" s="9"/>
      <c r="C31" s="10" t="s">
        <v>1835</v>
      </c>
      <c r="D31" s="8"/>
      <c r="E31" s="8"/>
    </row>
    <row r="32" spans="1:5" ht="21.75" customHeight="1">
      <c r="A32" s="8"/>
      <c r="B32" s="8" t="s">
        <v>1836</v>
      </c>
      <c r="C32" s="10" t="s">
        <v>1837</v>
      </c>
      <c r="D32" s="12" t="s">
        <v>1793</v>
      </c>
      <c r="E32" s="12" t="s">
        <v>1793</v>
      </c>
    </row>
    <row r="33" spans="1:5" ht="21.75" customHeight="1">
      <c r="A33" s="8"/>
      <c r="B33" s="8" t="s">
        <v>1838</v>
      </c>
      <c r="C33" s="10" t="s">
        <v>1839</v>
      </c>
      <c r="D33" s="12" t="s">
        <v>1793</v>
      </c>
      <c r="E33" s="12" t="s">
        <v>1793</v>
      </c>
    </row>
    <row r="34" spans="1:5" ht="21.75" customHeight="1">
      <c r="A34" s="8" t="s">
        <v>1840</v>
      </c>
      <c r="B34" s="8"/>
      <c r="C34" s="10"/>
      <c r="D34" s="13"/>
      <c r="E34" s="13"/>
    </row>
  </sheetData>
  <sheetProtection/>
  <mergeCells count="8">
    <mergeCell ref="A2:E2"/>
    <mergeCell ref="A3:E3"/>
    <mergeCell ref="A4:B4"/>
    <mergeCell ref="A5:B5"/>
    <mergeCell ref="A13:B13"/>
    <mergeCell ref="A28:B28"/>
    <mergeCell ref="A31:B31"/>
    <mergeCell ref="A34:E34"/>
  </mergeCells>
  <printOptions/>
  <pageMargins left="0.6291666666666667" right="0.23541666666666666" top="0.6291666666666667" bottom="0.4326388888888889" header="0.23541666666666666"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D30"/>
  <sheetViews>
    <sheetView showGridLines="0" showZeros="0" workbookViewId="0" topLeftCell="A1">
      <selection activeCell="A1" sqref="A1:IV65536"/>
    </sheetView>
  </sheetViews>
  <sheetFormatPr defaultColWidth="9.125" defaultRowHeight="14.25"/>
  <cols>
    <col min="1" max="1" width="40.00390625" style="206" customWidth="1"/>
    <col min="2" max="2" width="22.375" style="206" customWidth="1"/>
    <col min="3" max="3" width="39.00390625" style="206" customWidth="1"/>
    <col min="4" max="4" width="23.625" style="206" customWidth="1"/>
    <col min="5" max="16384" width="9.125" style="208" customWidth="1"/>
  </cols>
  <sheetData>
    <row r="1" spans="1:4" s="206" customFormat="1" ht="33.75" customHeight="1">
      <c r="A1" s="249" t="s">
        <v>1024</v>
      </c>
      <c r="B1" s="249"/>
      <c r="C1" s="249"/>
      <c r="D1" s="249"/>
    </row>
    <row r="2" spans="1:4" s="206" customFormat="1" ht="17.25" customHeight="1">
      <c r="A2" s="250"/>
      <c r="B2" s="250"/>
      <c r="C2" s="250"/>
      <c r="D2" s="250"/>
    </row>
    <row r="3" spans="1:4" s="206" customFormat="1" ht="17.25" customHeight="1">
      <c r="A3" s="251" t="s">
        <v>1025</v>
      </c>
      <c r="B3" s="251"/>
      <c r="C3" s="251"/>
      <c r="D3" s="251"/>
    </row>
    <row r="4" spans="1:4" s="206" customFormat="1" ht="21.75" customHeight="1">
      <c r="A4" s="252" t="s">
        <v>1026</v>
      </c>
      <c r="B4" s="252" t="s">
        <v>6</v>
      </c>
      <c r="C4" s="252" t="s">
        <v>1026</v>
      </c>
      <c r="D4" s="252" t="s">
        <v>6</v>
      </c>
    </row>
    <row r="5" spans="1:4" s="206" customFormat="1" ht="21.75" customHeight="1">
      <c r="A5" s="253" t="s">
        <v>1027</v>
      </c>
      <c r="B5" s="217">
        <v>1617</v>
      </c>
      <c r="C5" s="253" t="s">
        <v>1028</v>
      </c>
      <c r="D5" s="217">
        <v>0</v>
      </c>
    </row>
    <row r="6" spans="1:4" s="206" customFormat="1" ht="21.75" customHeight="1">
      <c r="A6" s="253" t="s">
        <v>1029</v>
      </c>
      <c r="B6" s="217">
        <v>1441</v>
      </c>
      <c r="C6" s="253" t="s">
        <v>1030</v>
      </c>
      <c r="D6" s="217">
        <v>0</v>
      </c>
    </row>
    <row r="7" spans="1:4" s="206" customFormat="1" ht="21.75" customHeight="1">
      <c r="A7" s="253" t="s">
        <v>1031</v>
      </c>
      <c r="B7" s="217">
        <v>176</v>
      </c>
      <c r="C7" s="253" t="s">
        <v>1032</v>
      </c>
      <c r="D7" s="217"/>
    </row>
    <row r="8" spans="1:4" s="206" customFormat="1" ht="21.75" customHeight="1">
      <c r="A8" s="253" t="s">
        <v>1033</v>
      </c>
      <c r="B8" s="217">
        <v>0</v>
      </c>
      <c r="C8" s="253" t="s">
        <v>1034</v>
      </c>
      <c r="D8" s="217">
        <v>0</v>
      </c>
    </row>
    <row r="9" spans="1:4" s="206" customFormat="1" ht="21.75" customHeight="1">
      <c r="A9" s="253" t="s">
        <v>1035</v>
      </c>
      <c r="B9" s="217">
        <v>0</v>
      </c>
      <c r="C9" s="253" t="s">
        <v>1036</v>
      </c>
      <c r="D9" s="217">
        <v>0</v>
      </c>
    </row>
    <row r="10" spans="1:4" s="206" customFormat="1" ht="21.75" customHeight="1">
      <c r="A10" s="253" t="s">
        <v>1037</v>
      </c>
      <c r="B10" s="217">
        <v>29244</v>
      </c>
      <c r="C10" s="253" t="s">
        <v>1038</v>
      </c>
      <c r="D10" s="217"/>
    </row>
    <row r="11" spans="1:4" s="206" customFormat="1" ht="21.75" customHeight="1">
      <c r="A11" s="253" t="s">
        <v>1039</v>
      </c>
      <c r="B11" s="217">
        <v>0</v>
      </c>
      <c r="C11" s="253" t="s">
        <v>1040</v>
      </c>
      <c r="D11" s="217"/>
    </row>
    <row r="12" spans="1:4" s="206" customFormat="1" ht="21.75" customHeight="1">
      <c r="A12" s="253" t="s">
        <v>1041</v>
      </c>
      <c r="B12" s="217">
        <v>18998</v>
      </c>
      <c r="C12" s="253" t="s">
        <v>1042</v>
      </c>
      <c r="D12" s="217"/>
    </row>
    <row r="13" spans="1:4" s="206" customFormat="1" ht="21.75" customHeight="1">
      <c r="A13" s="253" t="s">
        <v>1043</v>
      </c>
      <c r="B13" s="217">
        <v>0</v>
      </c>
      <c r="C13" s="253" t="s">
        <v>1044</v>
      </c>
      <c r="D13" s="217">
        <v>0</v>
      </c>
    </row>
    <row r="14" spans="1:4" s="206" customFormat="1" ht="21.75" customHeight="1">
      <c r="A14" s="253" t="s">
        <v>1045</v>
      </c>
      <c r="B14" s="217">
        <v>2185</v>
      </c>
      <c r="C14" s="253" t="s">
        <v>1046</v>
      </c>
      <c r="D14" s="217">
        <v>0</v>
      </c>
    </row>
    <row r="15" spans="1:4" s="206" customFormat="1" ht="21.75" customHeight="1">
      <c r="A15" s="253" t="s">
        <v>1047</v>
      </c>
      <c r="B15" s="217">
        <v>16</v>
      </c>
      <c r="C15" s="253" t="s">
        <v>1048</v>
      </c>
      <c r="D15" s="217"/>
    </row>
    <row r="16" spans="1:4" s="206" customFormat="1" ht="21.75" customHeight="1">
      <c r="A16" s="253" t="s">
        <v>1049</v>
      </c>
      <c r="B16" s="217">
        <v>0</v>
      </c>
      <c r="C16" s="253" t="s">
        <v>1050</v>
      </c>
      <c r="D16" s="217"/>
    </row>
    <row r="17" spans="1:4" s="206" customFormat="1" ht="21.75" customHeight="1">
      <c r="A17" s="253" t="s">
        <v>1051</v>
      </c>
      <c r="B17" s="217">
        <v>0</v>
      </c>
      <c r="C17" s="253" t="s">
        <v>1052</v>
      </c>
      <c r="D17" s="217">
        <v>0</v>
      </c>
    </row>
    <row r="18" spans="1:4" s="206" customFormat="1" ht="21.75" customHeight="1">
      <c r="A18" s="253" t="s">
        <v>1053</v>
      </c>
      <c r="B18" s="217">
        <v>0</v>
      </c>
      <c r="C18" s="253" t="s">
        <v>1054</v>
      </c>
      <c r="D18" s="217">
        <v>0</v>
      </c>
    </row>
    <row r="19" spans="1:4" s="206" customFormat="1" ht="21.75" customHeight="1">
      <c r="A19" s="253" t="s">
        <v>1055</v>
      </c>
      <c r="B19" s="217">
        <v>0</v>
      </c>
      <c r="C19" s="253" t="s">
        <v>1056</v>
      </c>
      <c r="D19" s="217">
        <v>0</v>
      </c>
    </row>
    <row r="20" spans="1:4" s="206" customFormat="1" ht="21.75" customHeight="1">
      <c r="A20" s="253" t="s">
        <v>1057</v>
      </c>
      <c r="B20" s="217">
        <v>0</v>
      </c>
      <c r="C20" s="253" t="s">
        <v>1058</v>
      </c>
      <c r="D20" s="217">
        <v>0</v>
      </c>
    </row>
    <row r="21" spans="1:4" s="206" customFormat="1" ht="21.75" customHeight="1">
      <c r="A21" s="253" t="s">
        <v>1059</v>
      </c>
      <c r="B21" s="217">
        <v>0</v>
      </c>
      <c r="C21" s="253" t="s">
        <v>1060</v>
      </c>
      <c r="D21" s="217"/>
    </row>
    <row r="22" spans="1:4" s="206" customFormat="1" ht="21.75" customHeight="1">
      <c r="A22" s="253" t="s">
        <v>1061</v>
      </c>
      <c r="B22" s="217">
        <v>0</v>
      </c>
      <c r="C22" s="253" t="s">
        <v>1062</v>
      </c>
      <c r="D22" s="217"/>
    </row>
    <row r="23" spans="1:4" s="206" customFormat="1" ht="21.75" customHeight="1">
      <c r="A23" s="253" t="s">
        <v>1063</v>
      </c>
      <c r="B23" s="217">
        <v>0</v>
      </c>
      <c r="C23" s="253" t="s">
        <v>1064</v>
      </c>
      <c r="D23" s="217">
        <v>0</v>
      </c>
    </row>
    <row r="24" spans="1:4" s="206" customFormat="1" ht="21.75" customHeight="1">
      <c r="A24" s="253" t="s">
        <v>1065</v>
      </c>
      <c r="B24" s="217">
        <v>0</v>
      </c>
      <c r="C24" s="253" t="s">
        <v>1066</v>
      </c>
      <c r="D24" s="217"/>
    </row>
    <row r="25" spans="1:4" s="206" customFormat="1" ht="21.75" customHeight="1">
      <c r="A25" s="253" t="s">
        <v>1067</v>
      </c>
      <c r="B25" s="217">
        <v>1663</v>
      </c>
      <c r="C25" s="253" t="s">
        <v>1068</v>
      </c>
      <c r="D25" s="217">
        <f>SUM(D26:D28)</f>
        <v>0</v>
      </c>
    </row>
    <row r="26" spans="1:4" s="206" customFormat="1" ht="21.75" customHeight="1">
      <c r="A26" s="253" t="s">
        <v>1069</v>
      </c>
      <c r="B26" s="217">
        <v>0</v>
      </c>
      <c r="C26" s="253" t="s">
        <v>1070</v>
      </c>
      <c r="D26" s="217"/>
    </row>
    <row r="27" spans="1:4" s="206" customFormat="1" ht="21.75" customHeight="1">
      <c r="A27" s="253" t="s">
        <v>1071</v>
      </c>
      <c r="B27" s="217">
        <v>6382</v>
      </c>
      <c r="C27" s="253" t="s">
        <v>1072</v>
      </c>
      <c r="D27" s="217">
        <v>0</v>
      </c>
    </row>
    <row r="28" spans="1:4" s="206" customFormat="1" ht="21.75" customHeight="1">
      <c r="A28" s="253" t="s">
        <v>1073</v>
      </c>
      <c r="B28" s="217">
        <v>0</v>
      </c>
      <c r="C28" s="253" t="s">
        <v>1074</v>
      </c>
      <c r="D28" s="217">
        <v>0</v>
      </c>
    </row>
    <row r="29" spans="1:4" s="206" customFormat="1" ht="21.75" customHeight="1">
      <c r="A29" s="253" t="s">
        <v>1075</v>
      </c>
      <c r="B29" s="217"/>
      <c r="C29" s="253" t="s">
        <v>1076</v>
      </c>
      <c r="D29" s="217">
        <f>SUM(D30)</f>
        <v>0</v>
      </c>
    </row>
    <row r="30" spans="1:4" s="206" customFormat="1" ht="21.75" customHeight="1">
      <c r="A30" s="253" t="s">
        <v>1077</v>
      </c>
      <c r="B30" s="217"/>
      <c r="C30" s="253" t="s">
        <v>1078</v>
      </c>
      <c r="D30" s="217"/>
    </row>
    <row r="31" s="206" customFormat="1" ht="14.25"/>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horizontalDpi="180" verticalDpi="180" orientation="portrait" pageOrder="overThenDown" paperSize="12"/>
</worksheet>
</file>

<file path=xl/worksheets/sheet4.xml><?xml version="1.0" encoding="utf-8"?>
<worksheet xmlns="http://schemas.openxmlformats.org/spreadsheetml/2006/main" xmlns:r="http://schemas.openxmlformats.org/officeDocument/2006/relationships">
  <dimension ref="A1:C18"/>
  <sheetViews>
    <sheetView workbookViewId="0" topLeftCell="A1">
      <selection activeCell="A1" sqref="A1:IV65536"/>
    </sheetView>
  </sheetViews>
  <sheetFormatPr defaultColWidth="9.00390625" defaultRowHeight="14.25"/>
  <cols>
    <col min="1" max="1" width="21.25390625" style="227" customWidth="1"/>
    <col min="2" max="2" width="28.50390625" style="227" customWidth="1"/>
    <col min="3" max="3" width="27.875" style="227" customWidth="1"/>
    <col min="4" max="16384" width="9.00390625" style="227" customWidth="1"/>
  </cols>
  <sheetData>
    <row r="1" spans="1:3" ht="39.75" customHeight="1">
      <c r="A1" s="228" t="s">
        <v>1079</v>
      </c>
      <c r="B1" s="228"/>
      <c r="C1" s="228"/>
    </row>
    <row r="2" ht="22.5" customHeight="1">
      <c r="C2" s="229" t="s">
        <v>1080</v>
      </c>
    </row>
    <row r="3" spans="1:3" ht="21.75" customHeight="1">
      <c r="A3" s="230" t="s">
        <v>1081</v>
      </c>
      <c r="B3" s="231" t="s">
        <v>1082</v>
      </c>
      <c r="C3" s="231" t="s">
        <v>1083</v>
      </c>
    </row>
    <row r="4" spans="1:3" ht="21.75" customHeight="1">
      <c r="A4" s="232" t="s">
        <v>1084</v>
      </c>
      <c r="B4" s="232"/>
      <c r="C4" s="232"/>
    </row>
    <row r="5" spans="1:3" ht="21.75" customHeight="1">
      <c r="A5" s="232" t="s">
        <v>1085</v>
      </c>
      <c r="B5" s="232"/>
      <c r="C5" s="232"/>
    </row>
    <row r="6" spans="1:3" ht="21.75" customHeight="1">
      <c r="A6" s="232" t="s">
        <v>1086</v>
      </c>
      <c r="B6" s="232"/>
      <c r="C6" s="232"/>
    </row>
    <row r="7" spans="1:3" ht="21.75" customHeight="1">
      <c r="A7" s="232" t="s">
        <v>1087</v>
      </c>
      <c r="B7" s="232"/>
      <c r="C7" s="232"/>
    </row>
    <row r="8" spans="1:3" ht="21.75" customHeight="1">
      <c r="A8" s="232" t="s">
        <v>1088</v>
      </c>
      <c r="B8" s="232"/>
      <c r="C8" s="232"/>
    </row>
    <row r="9" spans="1:3" ht="21.75" customHeight="1">
      <c r="A9" s="232" t="s">
        <v>1089</v>
      </c>
      <c r="B9" s="232"/>
      <c r="C9" s="232"/>
    </row>
    <row r="10" spans="1:3" ht="21.75" customHeight="1">
      <c r="A10" s="232" t="s">
        <v>1090</v>
      </c>
      <c r="B10" s="232"/>
      <c r="C10" s="232"/>
    </row>
    <row r="11" spans="1:3" ht="21.75" customHeight="1">
      <c r="A11" s="232" t="s">
        <v>1091</v>
      </c>
      <c r="B11" s="232"/>
      <c r="C11" s="232"/>
    </row>
    <row r="12" spans="1:3" ht="21.75" customHeight="1">
      <c r="A12" s="232" t="s">
        <v>1092</v>
      </c>
      <c r="B12" s="232"/>
      <c r="C12" s="232"/>
    </row>
    <row r="13" spans="1:3" ht="21.75" customHeight="1">
      <c r="A13" s="232" t="s">
        <v>1093</v>
      </c>
      <c r="B13" s="232"/>
      <c r="C13" s="232"/>
    </row>
    <row r="14" spans="1:3" ht="21.75" customHeight="1">
      <c r="A14" s="232" t="s">
        <v>1094</v>
      </c>
      <c r="B14" s="232"/>
      <c r="C14" s="232"/>
    </row>
    <row r="15" spans="1:3" ht="21.75" customHeight="1">
      <c r="A15" s="233" t="s">
        <v>1095</v>
      </c>
      <c r="B15" s="233"/>
      <c r="C15" s="233"/>
    </row>
    <row r="16" spans="1:3" ht="21.75" customHeight="1">
      <c r="A16" s="234" t="s">
        <v>1096</v>
      </c>
      <c r="B16" s="234"/>
      <c r="C16" s="234"/>
    </row>
    <row r="17" spans="1:3" ht="21.75" customHeight="1">
      <c r="A17" s="234" t="s">
        <v>1097</v>
      </c>
      <c r="B17" s="234"/>
      <c r="C17" s="234"/>
    </row>
    <row r="18" ht="39" customHeight="1">
      <c r="A18" s="227" t="s">
        <v>1098</v>
      </c>
    </row>
    <row r="19" ht="21.75" customHeight="1"/>
    <row r="20" ht="21.75" customHeight="1"/>
    <row r="21" ht="21.75" customHeight="1"/>
    <row r="22" ht="21.75" customHeight="1"/>
    <row r="23" ht="21.75" customHeight="1"/>
  </sheetData>
  <sheetProtection/>
  <mergeCells count="1">
    <mergeCell ref="A1:C1"/>
  </mergeCells>
  <printOptions/>
  <pageMargins left="0.6986111111111111" right="0.698611111111111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2"/>
  <sheetViews>
    <sheetView showGridLines="0" showZeros="0" workbookViewId="0" topLeftCell="A1">
      <selection activeCell="A1" sqref="A1:IV65536"/>
    </sheetView>
  </sheetViews>
  <sheetFormatPr defaultColWidth="9.125" defaultRowHeight="14.25"/>
  <cols>
    <col min="1" max="1" width="36.25390625" style="235" customWidth="1"/>
    <col min="2" max="3" width="16.00390625" style="235" customWidth="1"/>
    <col min="4" max="7" width="9.125" style="235" hidden="1" customWidth="1"/>
    <col min="8" max="16384" width="9.125" style="208" customWidth="1"/>
  </cols>
  <sheetData>
    <row r="1" spans="1:9" s="206" customFormat="1" ht="33.75" customHeight="1">
      <c r="A1" s="228" t="s">
        <v>1099</v>
      </c>
      <c r="B1" s="228"/>
      <c r="C1" s="228"/>
      <c r="D1" s="247"/>
      <c r="E1" s="247"/>
      <c r="F1" s="247"/>
      <c r="G1" s="247"/>
      <c r="H1" s="248"/>
      <c r="I1" s="248"/>
    </row>
    <row r="2" spans="1:7" s="206" customFormat="1" ht="16.5" customHeight="1">
      <c r="A2" s="236"/>
      <c r="B2" s="236"/>
      <c r="C2" s="236"/>
      <c r="D2" s="237"/>
      <c r="E2" s="237"/>
      <c r="F2" s="237"/>
      <c r="G2" s="237"/>
    </row>
    <row r="3" spans="1:7" s="206" customFormat="1" ht="16.5" customHeight="1">
      <c r="A3" s="238" t="s">
        <v>1025</v>
      </c>
      <c r="B3" s="238"/>
      <c r="C3" s="238"/>
      <c r="D3" s="239"/>
      <c r="E3" s="239"/>
      <c r="F3" s="239"/>
      <c r="G3" s="239"/>
    </row>
    <row r="4" spans="1:7" s="206" customFormat="1" ht="16.5" customHeight="1">
      <c r="A4" s="240" t="s">
        <v>1026</v>
      </c>
      <c r="B4" s="240" t="s">
        <v>6</v>
      </c>
      <c r="C4" s="240" t="s">
        <v>1100</v>
      </c>
      <c r="D4" s="241"/>
      <c r="E4" s="242" t="s">
        <v>1101</v>
      </c>
      <c r="F4" s="242" t="s">
        <v>1102</v>
      </c>
      <c r="G4" s="242" t="s">
        <v>1103</v>
      </c>
    </row>
    <row r="5" spans="1:7" s="206" customFormat="1" ht="16.5" customHeight="1">
      <c r="A5" s="243" t="s">
        <v>1104</v>
      </c>
      <c r="B5" s="217">
        <v>0</v>
      </c>
      <c r="C5" s="217">
        <v>0</v>
      </c>
      <c r="D5" s="244"/>
      <c r="E5" s="245">
        <v>0</v>
      </c>
      <c r="F5" s="245">
        <v>0</v>
      </c>
      <c r="G5" s="245">
        <v>0</v>
      </c>
    </row>
    <row r="6" spans="1:7" s="206" customFormat="1" ht="16.5" customHeight="1">
      <c r="A6" s="243"/>
      <c r="B6" s="222"/>
      <c r="C6" s="222"/>
      <c r="D6" s="244"/>
      <c r="E6" s="245">
        <v>0</v>
      </c>
      <c r="F6" s="245">
        <v>0</v>
      </c>
      <c r="G6" s="245">
        <v>5886</v>
      </c>
    </row>
    <row r="7" spans="1:7" s="206" customFormat="1" ht="16.5" customHeight="1">
      <c r="A7" s="243"/>
      <c r="B7" s="222"/>
      <c r="C7" s="222"/>
      <c r="D7" s="244">
        <v>0</v>
      </c>
      <c r="E7" s="246">
        <v>0</v>
      </c>
      <c r="F7" s="246"/>
      <c r="G7" s="246"/>
    </row>
    <row r="8" spans="1:7" s="206" customFormat="1" ht="16.5" customHeight="1">
      <c r="A8" s="243"/>
      <c r="B8" s="222"/>
      <c r="C8" s="222"/>
      <c r="D8" s="244">
        <v>0</v>
      </c>
      <c r="E8" s="246">
        <v>0</v>
      </c>
      <c r="F8" s="246">
        <v>0</v>
      </c>
      <c r="G8" s="246">
        <v>0</v>
      </c>
    </row>
    <row r="9" spans="1:7" s="206" customFormat="1" ht="16.5" customHeight="1">
      <c r="A9" s="243"/>
      <c r="B9" s="222"/>
      <c r="C9" s="222"/>
      <c r="D9" s="244">
        <v>0</v>
      </c>
      <c r="E9" s="246">
        <v>0</v>
      </c>
      <c r="F9" s="246">
        <v>0</v>
      </c>
      <c r="G9" s="246">
        <v>0</v>
      </c>
    </row>
    <row r="10" spans="1:7" s="206" customFormat="1" ht="16.5" customHeight="1">
      <c r="A10" s="243"/>
      <c r="B10" s="222"/>
      <c r="C10" s="222"/>
      <c r="D10" s="244">
        <v>0</v>
      </c>
      <c r="E10" s="246">
        <v>0</v>
      </c>
      <c r="F10" s="246">
        <v>0</v>
      </c>
      <c r="G10" s="246">
        <v>0</v>
      </c>
    </row>
    <row r="11" spans="1:7" s="206" customFormat="1" ht="16.5" customHeight="1">
      <c r="A11" s="243"/>
      <c r="B11" s="222"/>
      <c r="C11" s="222"/>
      <c r="D11" s="244">
        <v>0</v>
      </c>
      <c r="E11" s="246">
        <v>0</v>
      </c>
      <c r="F11" s="246">
        <v>0</v>
      </c>
      <c r="G11" s="246">
        <v>0</v>
      </c>
    </row>
    <row r="12" spans="1:7" s="206" customFormat="1" ht="16.5" customHeight="1">
      <c r="A12" s="243"/>
      <c r="B12" s="222"/>
      <c r="C12" s="222"/>
      <c r="D12" s="244">
        <v>0</v>
      </c>
      <c r="E12" s="246">
        <v>0</v>
      </c>
      <c r="F12" s="246">
        <v>0</v>
      </c>
      <c r="G12" s="246">
        <v>0</v>
      </c>
    </row>
    <row r="13" spans="1:7" s="206" customFormat="1" ht="16.5" customHeight="1">
      <c r="A13" s="243"/>
      <c r="B13" s="222"/>
      <c r="C13" s="222"/>
      <c r="D13" s="244">
        <v>0</v>
      </c>
      <c r="E13" s="246">
        <v>0</v>
      </c>
      <c r="F13" s="246">
        <v>0</v>
      </c>
      <c r="G13" s="246">
        <v>0</v>
      </c>
    </row>
    <row r="14" spans="1:7" s="206" customFormat="1" ht="16.5" customHeight="1">
      <c r="A14" s="243"/>
      <c r="B14" s="222"/>
      <c r="C14" s="222"/>
      <c r="D14" s="244">
        <v>0</v>
      </c>
      <c r="E14" s="246">
        <v>0</v>
      </c>
      <c r="F14" s="246">
        <v>0</v>
      </c>
      <c r="G14" s="246">
        <v>0</v>
      </c>
    </row>
    <row r="15" spans="1:7" s="206" customFormat="1" ht="16.5" customHeight="1">
      <c r="A15" s="243"/>
      <c r="B15" s="222"/>
      <c r="C15" s="222"/>
      <c r="D15" s="244">
        <v>0</v>
      </c>
      <c r="E15" s="246">
        <v>0</v>
      </c>
      <c r="F15" s="246">
        <v>0</v>
      </c>
      <c r="G15" s="246">
        <v>0</v>
      </c>
    </row>
    <row r="16" spans="1:7" s="206" customFormat="1" ht="16.5" customHeight="1">
      <c r="A16" s="212" t="s">
        <v>1105</v>
      </c>
      <c r="B16" s="217">
        <v>0</v>
      </c>
      <c r="C16" s="217">
        <v>0</v>
      </c>
      <c r="D16" s="244">
        <v>0</v>
      </c>
      <c r="E16" s="246">
        <v>0</v>
      </c>
      <c r="F16" s="246">
        <v>0</v>
      </c>
      <c r="G16" s="246">
        <v>0</v>
      </c>
    </row>
    <row r="17" spans="1:7" s="206" customFormat="1" ht="16.5" customHeight="1">
      <c r="A17" s="243" t="s">
        <v>1106</v>
      </c>
      <c r="B17" s="222"/>
      <c r="C17" s="222"/>
      <c r="D17" s="244">
        <v>0</v>
      </c>
      <c r="E17" s="246">
        <v>0</v>
      </c>
      <c r="F17" s="246">
        <v>0</v>
      </c>
      <c r="G17" s="246">
        <v>0</v>
      </c>
    </row>
    <row r="18" spans="1:7" s="206" customFormat="1" ht="16.5" customHeight="1">
      <c r="A18" s="243" t="s">
        <v>1107</v>
      </c>
      <c r="B18" s="222"/>
      <c r="C18" s="222"/>
      <c r="D18" s="244">
        <v>0</v>
      </c>
      <c r="E18" s="246">
        <v>0</v>
      </c>
      <c r="F18" s="246">
        <v>0</v>
      </c>
      <c r="G18" s="246">
        <v>0</v>
      </c>
    </row>
    <row r="19" spans="1:7" s="206" customFormat="1" ht="16.5" customHeight="1">
      <c r="A19" s="243" t="s">
        <v>1108</v>
      </c>
      <c r="B19" s="222">
        <v>40</v>
      </c>
      <c r="C19" s="222"/>
      <c r="D19" s="244">
        <v>0</v>
      </c>
      <c r="E19" s="246">
        <v>0</v>
      </c>
      <c r="F19" s="246">
        <v>0</v>
      </c>
      <c r="G19" s="246">
        <v>0</v>
      </c>
    </row>
    <row r="20" spans="1:7" s="206" customFormat="1" ht="16.5" customHeight="1">
      <c r="A20" s="243" t="s">
        <v>1109</v>
      </c>
      <c r="B20" s="222"/>
      <c r="C20" s="222"/>
      <c r="D20" s="244">
        <v>0</v>
      </c>
      <c r="E20" s="246">
        <v>0</v>
      </c>
      <c r="F20" s="246">
        <v>0</v>
      </c>
      <c r="G20" s="246">
        <v>0</v>
      </c>
    </row>
    <row r="21" spans="1:7" s="206" customFormat="1" ht="16.5" customHeight="1">
      <c r="A21" s="243" t="s">
        <v>1110</v>
      </c>
      <c r="B21" s="222"/>
      <c r="C21" s="222"/>
      <c r="D21" s="244">
        <v>0</v>
      </c>
      <c r="E21" s="246">
        <v>0</v>
      </c>
      <c r="F21" s="246">
        <v>0</v>
      </c>
      <c r="G21" s="246">
        <v>0</v>
      </c>
    </row>
    <row r="22" spans="1:7" s="206" customFormat="1" ht="16.5" customHeight="1">
      <c r="A22" s="243" t="s">
        <v>1111</v>
      </c>
      <c r="B22" s="222"/>
      <c r="C22" s="222"/>
      <c r="D22" s="244">
        <v>0</v>
      </c>
      <c r="E22" s="246">
        <v>0</v>
      </c>
      <c r="F22" s="246">
        <v>0</v>
      </c>
      <c r="G22" s="246">
        <v>0</v>
      </c>
    </row>
    <row r="23" spans="1:7" s="206" customFormat="1" ht="16.5" customHeight="1">
      <c r="A23" s="243"/>
      <c r="B23" s="222"/>
      <c r="C23" s="222"/>
      <c r="D23" s="244">
        <v>0</v>
      </c>
      <c r="E23" s="246">
        <v>0</v>
      </c>
      <c r="F23" s="246">
        <v>0</v>
      </c>
      <c r="G23" s="246">
        <v>0</v>
      </c>
    </row>
    <row r="24" spans="1:7" s="206" customFormat="1" ht="16.5" customHeight="1">
      <c r="A24" s="243"/>
      <c r="B24" s="222"/>
      <c r="C24" s="222"/>
      <c r="D24" s="244">
        <v>0</v>
      </c>
      <c r="E24" s="246">
        <v>0</v>
      </c>
      <c r="F24" s="246">
        <v>0</v>
      </c>
      <c r="G24" s="246">
        <v>0</v>
      </c>
    </row>
    <row r="25" spans="1:7" s="206" customFormat="1" ht="16.5" customHeight="1">
      <c r="A25" s="243"/>
      <c r="B25" s="222"/>
      <c r="C25" s="222"/>
      <c r="D25" s="244">
        <v>0</v>
      </c>
      <c r="E25" s="246">
        <v>0</v>
      </c>
      <c r="F25" s="246">
        <v>0</v>
      </c>
      <c r="G25" s="246">
        <v>0</v>
      </c>
    </row>
    <row r="26" spans="1:7" s="206" customFormat="1" ht="16.5" customHeight="1">
      <c r="A26" s="243"/>
      <c r="B26" s="222"/>
      <c r="C26" s="222"/>
      <c r="D26" s="244">
        <v>0</v>
      </c>
      <c r="E26" s="246">
        <v>0</v>
      </c>
      <c r="F26" s="246">
        <v>0</v>
      </c>
      <c r="G26" s="246">
        <v>0</v>
      </c>
    </row>
    <row r="27" spans="1:7" s="206" customFormat="1" ht="16.5" customHeight="1">
      <c r="A27" s="243"/>
      <c r="B27" s="222"/>
      <c r="C27" s="222"/>
      <c r="D27" s="244">
        <v>0</v>
      </c>
      <c r="E27" s="246">
        <v>0</v>
      </c>
      <c r="F27" s="246">
        <v>0</v>
      </c>
      <c r="G27" s="246">
        <v>0</v>
      </c>
    </row>
    <row r="28" spans="1:7" s="206" customFormat="1" ht="16.5" customHeight="1">
      <c r="A28" s="243"/>
      <c r="B28" s="222"/>
      <c r="C28" s="222"/>
      <c r="D28" s="244">
        <v>0</v>
      </c>
      <c r="E28" s="246">
        <v>0</v>
      </c>
      <c r="F28" s="246">
        <v>0</v>
      </c>
      <c r="G28" s="246">
        <v>0</v>
      </c>
    </row>
    <row r="29" spans="1:7" s="206" customFormat="1" ht="16.5" customHeight="1">
      <c r="A29" s="243"/>
      <c r="B29" s="222"/>
      <c r="C29" s="222"/>
      <c r="D29" s="244">
        <v>0</v>
      </c>
      <c r="E29" s="246">
        <v>0</v>
      </c>
      <c r="F29" s="246">
        <v>0</v>
      </c>
      <c r="G29" s="246">
        <v>0</v>
      </c>
    </row>
    <row r="30" spans="1:7" s="206" customFormat="1" ht="16.5" customHeight="1">
      <c r="A30" s="243"/>
      <c r="B30" s="222"/>
      <c r="C30" s="222"/>
      <c r="D30" s="244">
        <v>0</v>
      </c>
      <c r="E30" s="246">
        <v>0</v>
      </c>
      <c r="F30" s="246">
        <v>0</v>
      </c>
      <c r="G30" s="246">
        <v>0</v>
      </c>
    </row>
    <row r="31" spans="1:7" s="206" customFormat="1" ht="16.5" customHeight="1">
      <c r="A31" s="243"/>
      <c r="B31" s="222"/>
      <c r="C31" s="222"/>
      <c r="D31" s="244">
        <v>0</v>
      </c>
      <c r="E31" s="246">
        <v>0</v>
      </c>
      <c r="F31" s="246">
        <v>0</v>
      </c>
      <c r="G31" s="246">
        <v>0</v>
      </c>
    </row>
    <row r="32" spans="1:7" s="206" customFormat="1" ht="16.5" customHeight="1">
      <c r="A32" s="243"/>
      <c r="B32" s="222"/>
      <c r="C32" s="222"/>
      <c r="D32" s="244">
        <v>0</v>
      </c>
      <c r="E32" s="246">
        <v>0</v>
      </c>
      <c r="F32" s="246"/>
      <c r="G32" s="246"/>
    </row>
    <row r="33" spans="1:7" s="206" customFormat="1" ht="16.5" customHeight="1">
      <c r="A33" s="243"/>
      <c r="B33" s="222"/>
      <c r="C33" s="222"/>
      <c r="D33" s="244">
        <v>0</v>
      </c>
      <c r="E33" s="246">
        <v>0</v>
      </c>
      <c r="F33" s="246"/>
      <c r="G33" s="246"/>
    </row>
    <row r="34" spans="1:7" s="206" customFormat="1" ht="16.5" customHeight="1">
      <c r="A34" s="243"/>
      <c r="B34" s="222"/>
      <c r="C34" s="222"/>
      <c r="D34" s="244">
        <v>0</v>
      </c>
      <c r="E34" s="246">
        <v>0</v>
      </c>
      <c r="F34" s="246"/>
      <c r="G34" s="246"/>
    </row>
    <row r="35" spans="1:7" s="206" customFormat="1" ht="16.5" customHeight="1">
      <c r="A35" s="243"/>
      <c r="B35" s="222"/>
      <c r="C35" s="222"/>
      <c r="D35" s="244">
        <v>0</v>
      </c>
      <c r="E35" s="246">
        <v>0</v>
      </c>
      <c r="F35" s="246"/>
      <c r="G35" s="246"/>
    </row>
    <row r="36" spans="1:7" s="206" customFormat="1" ht="16.5" customHeight="1">
      <c r="A36" s="243"/>
      <c r="B36" s="222"/>
      <c r="C36" s="222"/>
      <c r="D36" s="244">
        <v>0</v>
      </c>
      <c r="E36" s="246">
        <v>0</v>
      </c>
      <c r="F36" s="246"/>
      <c r="G36" s="246"/>
    </row>
    <row r="37" spans="1:7" s="206" customFormat="1" ht="16.5" customHeight="1">
      <c r="A37" s="243"/>
      <c r="B37" s="222"/>
      <c r="C37" s="222"/>
      <c r="D37" s="244">
        <v>0</v>
      </c>
      <c r="E37" s="246">
        <v>0</v>
      </c>
      <c r="F37" s="246"/>
      <c r="G37" s="246"/>
    </row>
    <row r="38" spans="1:7" s="206" customFormat="1" ht="16.5" customHeight="1">
      <c r="A38" s="243"/>
      <c r="B38" s="222"/>
      <c r="C38" s="222"/>
      <c r="D38" s="244">
        <v>0</v>
      </c>
      <c r="E38" s="246">
        <v>0</v>
      </c>
      <c r="F38" s="246"/>
      <c r="G38" s="246"/>
    </row>
    <row r="39" spans="1:7" s="206" customFormat="1" ht="17.25" customHeight="1">
      <c r="A39" s="243"/>
      <c r="B39" s="222"/>
      <c r="C39" s="222"/>
      <c r="D39" s="244">
        <v>0</v>
      </c>
      <c r="E39" s="246">
        <v>0</v>
      </c>
      <c r="F39" s="246"/>
      <c r="G39" s="246"/>
    </row>
    <row r="40" spans="1:7" s="206" customFormat="1" ht="17.25" customHeight="1">
      <c r="A40" s="243"/>
      <c r="B40" s="222"/>
      <c r="C40" s="222"/>
      <c r="D40" s="244">
        <v>0</v>
      </c>
      <c r="E40" s="246">
        <v>0</v>
      </c>
      <c r="F40" s="246"/>
      <c r="G40" s="246"/>
    </row>
    <row r="41" spans="1:7" s="206" customFormat="1" ht="16.5" customHeight="1">
      <c r="A41" s="243"/>
      <c r="B41" s="222"/>
      <c r="C41" s="222"/>
      <c r="D41" s="244">
        <v>0</v>
      </c>
      <c r="E41" s="246">
        <v>0</v>
      </c>
      <c r="F41" s="246"/>
      <c r="G41" s="246"/>
    </row>
    <row r="42" spans="1:7" s="206" customFormat="1" ht="16.5" customHeight="1">
      <c r="A42" s="212" t="s">
        <v>1112</v>
      </c>
      <c r="B42" s="222"/>
      <c r="C42" s="222"/>
      <c r="D42" s="244"/>
      <c r="E42" s="246"/>
      <c r="F42" s="246"/>
      <c r="G42" s="246"/>
    </row>
    <row r="43" s="206" customFormat="1" ht="14.25"/>
  </sheetData>
  <sheetProtection/>
  <mergeCells count="3">
    <mergeCell ref="A1:C1"/>
    <mergeCell ref="A2:C2"/>
    <mergeCell ref="A3:C3"/>
  </mergeCells>
  <printOptions/>
  <pageMargins left="1.1805555555555556" right="0.7868055555555555" top="0.39305555555555555" bottom="0.39305555555555555" header="0.39305555555555555" footer="0.39305555555555555"/>
  <pageSetup firstPageNumber="0" useFirstPageNumber="1" horizontalDpi="180" verticalDpi="180" orientation="landscape" pageOrder="overThenDown" paperSize="12"/>
  <headerFooter scaleWithDoc="0" alignWithMargins="0">
    <oddFooter>&amp;C&amp;- &amp;P&amp;-</oddFooter>
  </headerFooter>
</worksheet>
</file>

<file path=xl/worksheets/sheet6.xml><?xml version="1.0" encoding="utf-8"?>
<worksheet xmlns="http://schemas.openxmlformats.org/spreadsheetml/2006/main" xmlns:r="http://schemas.openxmlformats.org/officeDocument/2006/relationships">
  <dimension ref="A1:G42"/>
  <sheetViews>
    <sheetView showGridLines="0" showZeros="0" workbookViewId="0" topLeftCell="A1">
      <selection activeCell="A1" sqref="A1:IV65536"/>
    </sheetView>
  </sheetViews>
  <sheetFormatPr defaultColWidth="9.125" defaultRowHeight="14.25"/>
  <cols>
    <col min="1" max="1" width="34.00390625" style="235" customWidth="1"/>
    <col min="2" max="3" width="15.125" style="235" customWidth="1"/>
    <col min="4" max="7" width="9.125" style="235" hidden="1" customWidth="1"/>
    <col min="8" max="16384" width="9.125" style="208" customWidth="1"/>
  </cols>
  <sheetData>
    <row r="1" spans="1:7" s="206" customFormat="1" ht="33.75" customHeight="1">
      <c r="A1" s="228" t="s">
        <v>1113</v>
      </c>
      <c r="B1" s="228"/>
      <c r="C1" s="228"/>
      <c r="D1" s="228"/>
      <c r="E1" s="228"/>
      <c r="F1" s="228"/>
      <c r="G1" s="228"/>
    </row>
    <row r="2" spans="1:7" s="206" customFormat="1" ht="16.5" customHeight="1">
      <c r="A2" s="236"/>
      <c r="B2" s="236"/>
      <c r="C2" s="236"/>
      <c r="D2" s="237"/>
      <c r="E2" s="237"/>
      <c r="F2" s="237"/>
      <c r="G2" s="237"/>
    </row>
    <row r="3" spans="1:7" s="206" customFormat="1" ht="16.5" customHeight="1">
      <c r="A3" s="238" t="s">
        <v>1025</v>
      </c>
      <c r="B3" s="238"/>
      <c r="C3" s="238"/>
      <c r="D3" s="239"/>
      <c r="E3" s="239"/>
      <c r="F3" s="239"/>
      <c r="G3" s="239"/>
    </row>
    <row r="4" spans="1:7" s="206" customFormat="1" ht="16.5" customHeight="1">
      <c r="A4" s="240" t="s">
        <v>1026</v>
      </c>
      <c r="B4" s="240" t="s">
        <v>6</v>
      </c>
      <c r="C4" s="240" t="s">
        <v>1100</v>
      </c>
      <c r="D4" s="241"/>
      <c r="E4" s="242" t="s">
        <v>1101</v>
      </c>
      <c r="F4" s="242" t="s">
        <v>1102</v>
      </c>
      <c r="G4" s="242" t="s">
        <v>1103</v>
      </c>
    </row>
    <row r="5" spans="1:7" s="206" customFormat="1" ht="16.5" customHeight="1">
      <c r="A5" s="243" t="s">
        <v>1114</v>
      </c>
      <c r="B5" s="217">
        <v>0</v>
      </c>
      <c r="C5" s="217">
        <v>0</v>
      </c>
      <c r="D5" s="244"/>
      <c r="E5" s="245">
        <v>0</v>
      </c>
      <c r="F5" s="245">
        <v>0</v>
      </c>
      <c r="G5" s="245">
        <v>0</v>
      </c>
    </row>
    <row r="6" spans="1:7" s="206" customFormat="1" ht="16.5" customHeight="1">
      <c r="A6" s="243" t="s">
        <v>1115</v>
      </c>
      <c r="B6" s="217">
        <v>0</v>
      </c>
      <c r="C6" s="217">
        <v>0</v>
      </c>
      <c r="D6" s="244"/>
      <c r="E6" s="245">
        <v>0</v>
      </c>
      <c r="F6" s="245">
        <v>0</v>
      </c>
      <c r="G6" s="245">
        <v>5886</v>
      </c>
    </row>
    <row r="7" spans="1:7" s="206" customFormat="1" ht="16.5" customHeight="1">
      <c r="A7" s="243" t="s">
        <v>1116</v>
      </c>
      <c r="B7" s="217">
        <v>0</v>
      </c>
      <c r="C7" s="217">
        <v>0</v>
      </c>
      <c r="D7" s="244">
        <v>0</v>
      </c>
      <c r="E7" s="246">
        <v>0</v>
      </c>
      <c r="F7" s="246"/>
      <c r="G7" s="246"/>
    </row>
    <row r="8" spans="1:7" s="206" customFormat="1" ht="16.5" customHeight="1">
      <c r="A8" s="243" t="s">
        <v>1117</v>
      </c>
      <c r="B8" s="217">
        <v>0</v>
      </c>
      <c r="C8" s="217">
        <v>0</v>
      </c>
      <c r="D8" s="244">
        <v>0</v>
      </c>
      <c r="E8" s="246">
        <v>0</v>
      </c>
      <c r="F8" s="246">
        <v>0</v>
      </c>
      <c r="G8" s="246">
        <v>0</v>
      </c>
    </row>
    <row r="9" spans="1:7" s="206" customFormat="1" ht="16.5" customHeight="1">
      <c r="A9" s="243" t="s">
        <v>1118</v>
      </c>
      <c r="B9" s="217">
        <v>0</v>
      </c>
      <c r="C9" s="217">
        <v>0</v>
      </c>
      <c r="D9" s="244">
        <v>0</v>
      </c>
      <c r="E9" s="246">
        <v>0</v>
      </c>
      <c r="F9" s="246">
        <v>0</v>
      </c>
      <c r="G9" s="246">
        <v>0</v>
      </c>
    </row>
    <row r="10" spans="1:7" s="206" customFormat="1" ht="16.5" customHeight="1">
      <c r="A10" s="243" t="s">
        <v>1119</v>
      </c>
      <c r="B10" s="217">
        <v>0</v>
      </c>
      <c r="C10" s="217">
        <v>0</v>
      </c>
      <c r="D10" s="244">
        <v>0</v>
      </c>
      <c r="E10" s="246">
        <v>0</v>
      </c>
      <c r="F10" s="246">
        <v>0</v>
      </c>
      <c r="G10" s="246">
        <v>0</v>
      </c>
    </row>
    <row r="11" spans="1:7" s="206" customFormat="1" ht="16.5" customHeight="1">
      <c r="A11" s="243" t="s">
        <v>1120</v>
      </c>
      <c r="B11" s="217">
        <v>0</v>
      </c>
      <c r="C11" s="217">
        <v>0</v>
      </c>
      <c r="D11" s="244">
        <v>0</v>
      </c>
      <c r="E11" s="246">
        <v>0</v>
      </c>
      <c r="F11" s="246">
        <v>0</v>
      </c>
      <c r="G11" s="246">
        <v>0</v>
      </c>
    </row>
    <row r="12" spans="1:7" s="206" customFormat="1" ht="16.5" customHeight="1">
      <c r="A12" s="243" t="s">
        <v>1121</v>
      </c>
      <c r="B12" s="217">
        <v>0</v>
      </c>
      <c r="C12" s="217">
        <v>0</v>
      </c>
      <c r="D12" s="244">
        <v>0</v>
      </c>
      <c r="E12" s="246">
        <v>0</v>
      </c>
      <c r="F12" s="246">
        <v>0</v>
      </c>
      <c r="G12" s="246">
        <v>0</v>
      </c>
    </row>
    <row r="13" spans="1:7" s="206" customFormat="1" ht="16.5" customHeight="1">
      <c r="A13" s="243" t="s">
        <v>1122</v>
      </c>
      <c r="B13" s="217"/>
      <c r="C13" s="217">
        <v>0</v>
      </c>
      <c r="D13" s="244">
        <v>0</v>
      </c>
      <c r="E13" s="246">
        <v>0</v>
      </c>
      <c r="F13" s="246">
        <v>0</v>
      </c>
      <c r="G13" s="246">
        <v>0</v>
      </c>
    </row>
    <row r="14" spans="1:7" s="206" customFormat="1" ht="16.5" customHeight="1">
      <c r="A14" s="243" t="s">
        <v>1123</v>
      </c>
      <c r="B14" s="217">
        <v>0</v>
      </c>
      <c r="C14" s="217">
        <v>0</v>
      </c>
      <c r="D14" s="244">
        <v>0</v>
      </c>
      <c r="E14" s="246">
        <v>0</v>
      </c>
      <c r="F14" s="246">
        <v>0</v>
      </c>
      <c r="G14" s="246">
        <v>0</v>
      </c>
    </row>
    <row r="15" spans="1:7" s="206" customFormat="1" ht="16.5" customHeight="1">
      <c r="A15" s="243" t="s">
        <v>1124</v>
      </c>
      <c r="B15" s="217">
        <v>0</v>
      </c>
      <c r="C15" s="217">
        <v>0</v>
      </c>
      <c r="D15" s="244">
        <v>0</v>
      </c>
      <c r="E15" s="246">
        <v>0</v>
      </c>
      <c r="F15" s="246">
        <v>0</v>
      </c>
      <c r="G15" s="246">
        <v>0</v>
      </c>
    </row>
    <row r="16" spans="1:7" s="206" customFormat="1" ht="16.5" customHeight="1">
      <c r="A16" s="212" t="s">
        <v>1125</v>
      </c>
      <c r="B16" s="217"/>
      <c r="C16" s="217">
        <v>0</v>
      </c>
      <c r="D16" s="244">
        <v>0</v>
      </c>
      <c r="E16" s="246">
        <v>0</v>
      </c>
      <c r="F16" s="246">
        <v>0</v>
      </c>
      <c r="G16" s="246">
        <v>0</v>
      </c>
    </row>
    <row r="17" spans="1:7" s="206" customFormat="1" ht="16.5" customHeight="1">
      <c r="A17" s="243" t="s">
        <v>1126</v>
      </c>
      <c r="B17" s="222"/>
      <c r="C17" s="222"/>
      <c r="D17" s="244">
        <v>0</v>
      </c>
      <c r="E17" s="246">
        <v>0</v>
      </c>
      <c r="F17" s="246">
        <v>0</v>
      </c>
      <c r="G17" s="246">
        <v>0</v>
      </c>
    </row>
    <row r="18" spans="1:7" s="206" customFormat="1" ht="16.5" customHeight="1">
      <c r="A18" s="243"/>
      <c r="B18" s="222"/>
      <c r="C18" s="222"/>
      <c r="D18" s="244">
        <v>0</v>
      </c>
      <c r="E18" s="246">
        <v>0</v>
      </c>
      <c r="F18" s="246">
        <v>0</v>
      </c>
      <c r="G18" s="246">
        <v>0</v>
      </c>
    </row>
    <row r="19" spans="1:7" s="206" customFormat="1" ht="16.5" customHeight="1">
      <c r="A19" s="243"/>
      <c r="B19" s="222"/>
      <c r="C19" s="222"/>
      <c r="D19" s="244">
        <v>0</v>
      </c>
      <c r="E19" s="246">
        <v>0</v>
      </c>
      <c r="F19" s="246">
        <v>0</v>
      </c>
      <c r="G19" s="246">
        <v>0</v>
      </c>
    </row>
    <row r="20" spans="1:7" s="206" customFormat="1" ht="16.5" customHeight="1">
      <c r="A20" s="243" t="s">
        <v>1127</v>
      </c>
      <c r="B20" s="222"/>
      <c r="C20" s="222"/>
      <c r="D20" s="244">
        <v>0</v>
      </c>
      <c r="E20" s="246">
        <v>0</v>
      </c>
      <c r="F20" s="246">
        <v>0</v>
      </c>
      <c r="G20" s="246">
        <v>0</v>
      </c>
    </row>
    <row r="21" spans="1:7" s="206" customFormat="1" ht="16.5" customHeight="1">
      <c r="A21" s="243" t="s">
        <v>1128</v>
      </c>
      <c r="B21" s="222"/>
      <c r="C21" s="222"/>
      <c r="D21" s="244">
        <v>0</v>
      </c>
      <c r="E21" s="246">
        <v>0</v>
      </c>
      <c r="F21" s="246">
        <v>0</v>
      </c>
      <c r="G21" s="246">
        <v>0</v>
      </c>
    </row>
    <row r="22" spans="1:7" s="206" customFormat="1" ht="16.5" customHeight="1">
      <c r="A22" s="243" t="s">
        <v>1129</v>
      </c>
      <c r="B22" s="222"/>
      <c r="C22" s="222"/>
      <c r="D22" s="244">
        <v>0</v>
      </c>
      <c r="E22" s="246">
        <v>0</v>
      </c>
      <c r="F22" s="246">
        <v>0</v>
      </c>
      <c r="G22" s="246">
        <v>0</v>
      </c>
    </row>
    <row r="23" spans="1:7" s="206" customFormat="1" ht="16.5" customHeight="1">
      <c r="A23" s="243" t="s">
        <v>1130</v>
      </c>
      <c r="B23" s="222"/>
      <c r="C23" s="222"/>
      <c r="D23" s="244">
        <v>0</v>
      </c>
      <c r="E23" s="246">
        <v>0</v>
      </c>
      <c r="F23" s="246">
        <v>0</v>
      </c>
      <c r="G23" s="246">
        <v>0</v>
      </c>
    </row>
    <row r="24" spans="1:7" s="206" customFormat="1" ht="16.5" customHeight="1">
      <c r="A24" s="243" t="s">
        <v>1131</v>
      </c>
      <c r="B24" s="222"/>
      <c r="C24" s="222"/>
      <c r="D24" s="244">
        <v>0</v>
      </c>
      <c r="E24" s="246">
        <v>0</v>
      </c>
      <c r="F24" s="246">
        <v>0</v>
      </c>
      <c r="G24" s="246">
        <v>0</v>
      </c>
    </row>
    <row r="25" spans="1:7" s="206" customFormat="1" ht="16.5" customHeight="1">
      <c r="A25" s="243"/>
      <c r="B25" s="222"/>
      <c r="C25" s="222"/>
      <c r="D25" s="244">
        <v>0</v>
      </c>
      <c r="E25" s="246">
        <v>0</v>
      </c>
      <c r="F25" s="246">
        <v>0</v>
      </c>
      <c r="G25" s="246">
        <v>0</v>
      </c>
    </row>
    <row r="26" spans="1:7" s="206" customFormat="1" ht="16.5" customHeight="1">
      <c r="A26" s="243"/>
      <c r="B26" s="222"/>
      <c r="C26" s="222"/>
      <c r="D26" s="244">
        <v>0</v>
      </c>
      <c r="E26" s="246">
        <v>0</v>
      </c>
      <c r="F26" s="246">
        <v>0</v>
      </c>
      <c r="G26" s="246">
        <v>0</v>
      </c>
    </row>
    <row r="27" spans="1:7" s="206" customFormat="1" ht="16.5" customHeight="1">
      <c r="A27" s="243"/>
      <c r="B27" s="222"/>
      <c r="C27" s="222"/>
      <c r="D27" s="244">
        <v>0</v>
      </c>
      <c r="E27" s="246">
        <v>0</v>
      </c>
      <c r="F27" s="246">
        <v>0</v>
      </c>
      <c r="G27" s="246">
        <v>0</v>
      </c>
    </row>
    <row r="28" spans="1:7" s="206" customFormat="1" ht="16.5" customHeight="1">
      <c r="A28" s="243"/>
      <c r="B28" s="222"/>
      <c r="C28" s="222"/>
      <c r="D28" s="244">
        <v>0</v>
      </c>
      <c r="E28" s="246">
        <v>0</v>
      </c>
      <c r="F28" s="246">
        <v>0</v>
      </c>
      <c r="G28" s="246">
        <v>0</v>
      </c>
    </row>
    <row r="29" spans="1:7" s="206" customFormat="1" ht="16.5" customHeight="1">
      <c r="A29" s="243"/>
      <c r="B29" s="222"/>
      <c r="C29" s="222"/>
      <c r="D29" s="244">
        <v>0</v>
      </c>
      <c r="E29" s="246">
        <v>0</v>
      </c>
      <c r="F29" s="246">
        <v>0</v>
      </c>
      <c r="G29" s="246">
        <v>0</v>
      </c>
    </row>
    <row r="30" spans="1:7" s="206" customFormat="1" ht="16.5" customHeight="1">
      <c r="A30" s="243"/>
      <c r="B30" s="222"/>
      <c r="C30" s="222"/>
      <c r="D30" s="244">
        <v>0</v>
      </c>
      <c r="E30" s="246">
        <v>0</v>
      </c>
      <c r="F30" s="246">
        <v>0</v>
      </c>
      <c r="G30" s="246">
        <v>0</v>
      </c>
    </row>
    <row r="31" spans="1:7" s="206" customFormat="1" ht="16.5" customHeight="1">
      <c r="A31" s="243"/>
      <c r="B31" s="222"/>
      <c r="C31" s="222"/>
      <c r="D31" s="244">
        <v>0</v>
      </c>
      <c r="E31" s="246">
        <v>0</v>
      </c>
      <c r="F31" s="246">
        <v>0</v>
      </c>
      <c r="G31" s="246">
        <v>0</v>
      </c>
    </row>
    <row r="32" spans="1:7" s="206" customFormat="1" ht="16.5" customHeight="1">
      <c r="A32" s="243"/>
      <c r="B32" s="222"/>
      <c r="C32" s="222"/>
      <c r="D32" s="244">
        <v>0</v>
      </c>
      <c r="E32" s="246">
        <v>0</v>
      </c>
      <c r="F32" s="246"/>
      <c r="G32" s="246"/>
    </row>
    <row r="33" spans="1:7" s="206" customFormat="1" ht="16.5" customHeight="1">
      <c r="A33" s="243"/>
      <c r="B33" s="222"/>
      <c r="C33" s="222"/>
      <c r="D33" s="244">
        <v>0</v>
      </c>
      <c r="E33" s="246">
        <v>0</v>
      </c>
      <c r="F33" s="246"/>
      <c r="G33" s="246"/>
    </row>
    <row r="34" spans="1:7" s="206" customFormat="1" ht="16.5" customHeight="1">
      <c r="A34" s="243"/>
      <c r="B34" s="222"/>
      <c r="C34" s="222"/>
      <c r="D34" s="244">
        <v>0</v>
      </c>
      <c r="E34" s="246">
        <v>0</v>
      </c>
      <c r="F34" s="246"/>
      <c r="G34" s="246"/>
    </row>
    <row r="35" spans="1:7" s="206" customFormat="1" ht="16.5" customHeight="1">
      <c r="A35" s="243"/>
      <c r="B35" s="222"/>
      <c r="C35" s="222"/>
      <c r="D35" s="244">
        <v>0</v>
      </c>
      <c r="E35" s="246">
        <v>0</v>
      </c>
      <c r="F35" s="246"/>
      <c r="G35" s="246"/>
    </row>
    <row r="36" spans="1:7" s="206" customFormat="1" ht="16.5" customHeight="1">
      <c r="A36" s="243"/>
      <c r="B36" s="222"/>
      <c r="C36" s="222"/>
      <c r="D36" s="244">
        <v>0</v>
      </c>
      <c r="E36" s="246">
        <v>0</v>
      </c>
      <c r="F36" s="246"/>
      <c r="G36" s="246"/>
    </row>
    <row r="37" spans="1:7" s="206" customFormat="1" ht="16.5" customHeight="1">
      <c r="A37" s="243"/>
      <c r="B37" s="222"/>
      <c r="C37" s="222"/>
      <c r="D37" s="244">
        <v>0</v>
      </c>
      <c r="E37" s="246">
        <v>0</v>
      </c>
      <c r="F37" s="246"/>
      <c r="G37" s="246"/>
    </row>
    <row r="38" spans="1:7" s="206" customFormat="1" ht="16.5" customHeight="1">
      <c r="A38" s="243"/>
      <c r="B38" s="222"/>
      <c r="C38" s="222"/>
      <c r="D38" s="244">
        <v>0</v>
      </c>
      <c r="E38" s="246">
        <v>0</v>
      </c>
      <c r="F38" s="246"/>
      <c r="G38" s="246"/>
    </row>
    <row r="39" spans="1:7" s="206" customFormat="1" ht="17.25" customHeight="1">
      <c r="A39" s="243"/>
      <c r="B39" s="222"/>
      <c r="C39" s="222"/>
      <c r="D39" s="244">
        <v>0</v>
      </c>
      <c r="E39" s="246">
        <v>0</v>
      </c>
      <c r="F39" s="246"/>
      <c r="G39" s="246"/>
    </row>
    <row r="40" spans="1:7" s="206" customFormat="1" ht="17.25" customHeight="1">
      <c r="A40" s="243"/>
      <c r="B40" s="222"/>
      <c r="C40" s="222"/>
      <c r="D40" s="244">
        <v>0</v>
      </c>
      <c r="E40" s="246">
        <v>0</v>
      </c>
      <c r="F40" s="246"/>
      <c r="G40" s="246"/>
    </row>
    <row r="41" spans="1:7" s="206" customFormat="1" ht="16.5" customHeight="1">
      <c r="A41" s="243"/>
      <c r="B41" s="222"/>
      <c r="C41" s="222"/>
      <c r="D41" s="244">
        <v>0</v>
      </c>
      <c r="E41" s="246">
        <v>0</v>
      </c>
      <c r="F41" s="246"/>
      <c r="G41" s="246"/>
    </row>
    <row r="42" spans="1:7" s="206" customFormat="1" ht="16.5" customHeight="1">
      <c r="A42" s="212" t="s">
        <v>1132</v>
      </c>
      <c r="B42" s="222"/>
      <c r="C42" s="222"/>
      <c r="D42" s="244"/>
      <c r="E42" s="246"/>
      <c r="F42" s="246"/>
      <c r="G42" s="246"/>
    </row>
    <row r="43" s="206" customFormat="1" ht="14.25"/>
  </sheetData>
  <sheetProtection/>
  <mergeCells count="3">
    <mergeCell ref="A1:C1"/>
    <mergeCell ref="A2:C2"/>
    <mergeCell ref="A3:C3"/>
  </mergeCells>
  <printOptions/>
  <pageMargins left="1.1805555555555556" right="0.7868055555555555" top="0.39305555555555555" bottom="0.39305555555555555" header="0.39305555555555555" footer="0.39305555555555555"/>
  <pageSetup firstPageNumber="0" useFirstPageNumber="1" horizontalDpi="180" verticalDpi="180" orientation="landscape" pageOrder="overThenDown" paperSize="12"/>
  <headerFooter scaleWithDoc="0" alignWithMargins="0">
    <oddFooter>&amp;C&amp;- &amp;P&amp;-</oddFooter>
  </headerFooter>
</worksheet>
</file>

<file path=xl/worksheets/sheet7.xml><?xml version="1.0" encoding="utf-8"?>
<worksheet xmlns="http://schemas.openxmlformats.org/spreadsheetml/2006/main" xmlns:r="http://schemas.openxmlformats.org/officeDocument/2006/relationships">
  <dimension ref="A1:C18"/>
  <sheetViews>
    <sheetView workbookViewId="0" topLeftCell="A1">
      <selection activeCell="C10" sqref="C10"/>
    </sheetView>
  </sheetViews>
  <sheetFormatPr defaultColWidth="9.00390625" defaultRowHeight="14.25"/>
  <cols>
    <col min="1" max="1" width="24.125" style="227" customWidth="1"/>
    <col min="2" max="2" width="28.50390625" style="227" customWidth="1"/>
    <col min="3" max="3" width="27.875" style="227" customWidth="1"/>
    <col min="4" max="16384" width="9.00390625" style="227" customWidth="1"/>
  </cols>
  <sheetData>
    <row r="1" spans="1:3" ht="39.75" customHeight="1">
      <c r="A1" s="228" t="s">
        <v>1133</v>
      </c>
      <c r="B1" s="228"/>
      <c r="C1" s="228"/>
    </row>
    <row r="2" ht="22.5" customHeight="1">
      <c r="C2" s="229" t="s">
        <v>1080</v>
      </c>
    </row>
    <row r="3" spans="1:3" ht="21.75" customHeight="1">
      <c r="A3" s="230" t="s">
        <v>1081</v>
      </c>
      <c r="B3" s="231" t="s">
        <v>1134</v>
      </c>
      <c r="C3" s="231" t="s">
        <v>1135</v>
      </c>
    </row>
    <row r="4" spans="1:3" ht="21.75" customHeight="1">
      <c r="A4" s="232" t="s">
        <v>1084</v>
      </c>
      <c r="B4" s="232"/>
      <c r="C4" s="232"/>
    </row>
    <row r="5" spans="1:3" ht="21.75" customHeight="1">
      <c r="A5" s="232" t="s">
        <v>1085</v>
      </c>
      <c r="B5" s="232"/>
      <c r="C5" s="232"/>
    </row>
    <row r="6" spans="1:3" ht="21.75" customHeight="1">
      <c r="A6" s="232" t="s">
        <v>1086</v>
      </c>
      <c r="B6" s="232"/>
      <c r="C6" s="232"/>
    </row>
    <row r="7" spans="1:3" ht="21.75" customHeight="1">
      <c r="A7" s="232" t="s">
        <v>1087</v>
      </c>
      <c r="B7" s="232"/>
      <c r="C7" s="232"/>
    </row>
    <row r="8" spans="1:3" ht="21.75" customHeight="1">
      <c r="A8" s="232" t="s">
        <v>1088</v>
      </c>
      <c r="B8" s="232"/>
      <c r="C8" s="232"/>
    </row>
    <row r="9" spans="1:3" ht="21.75" customHeight="1">
      <c r="A9" s="232" t="s">
        <v>1089</v>
      </c>
      <c r="B9" s="232"/>
      <c r="C9" s="232"/>
    </row>
    <row r="10" spans="1:3" ht="21.75" customHeight="1">
      <c r="A10" s="232" t="s">
        <v>1090</v>
      </c>
      <c r="B10" s="232"/>
      <c r="C10" s="232"/>
    </row>
    <row r="11" spans="1:3" ht="21.75" customHeight="1">
      <c r="A11" s="232" t="s">
        <v>1091</v>
      </c>
      <c r="B11" s="232"/>
      <c r="C11" s="232"/>
    </row>
    <row r="12" spans="1:3" ht="21.75" customHeight="1">
      <c r="A12" s="232" t="s">
        <v>1092</v>
      </c>
      <c r="B12" s="232"/>
      <c r="C12" s="232"/>
    </row>
    <row r="13" spans="1:3" ht="21.75" customHeight="1">
      <c r="A13" s="232" t="s">
        <v>1093</v>
      </c>
      <c r="B13" s="232"/>
      <c r="C13" s="232"/>
    </row>
    <row r="14" spans="1:3" ht="21.75" customHeight="1">
      <c r="A14" s="232" t="s">
        <v>1094</v>
      </c>
      <c r="B14" s="232"/>
      <c r="C14" s="232"/>
    </row>
    <row r="15" spans="1:3" ht="21.75" customHeight="1">
      <c r="A15" s="233" t="s">
        <v>1095</v>
      </c>
      <c r="B15" s="233"/>
      <c r="C15" s="233"/>
    </row>
    <row r="16" spans="1:3" ht="21.75" customHeight="1">
      <c r="A16" s="234" t="s">
        <v>1096</v>
      </c>
      <c r="B16" s="234"/>
      <c r="C16" s="234"/>
    </row>
    <row r="17" spans="1:3" ht="21.75" customHeight="1">
      <c r="A17" s="234" t="s">
        <v>1097</v>
      </c>
      <c r="B17" s="234"/>
      <c r="C17" s="234"/>
    </row>
    <row r="18" ht="39" customHeight="1">
      <c r="A18" s="227" t="s">
        <v>1136</v>
      </c>
    </row>
    <row r="19" ht="21.75" customHeight="1"/>
    <row r="20" ht="21.75" customHeight="1"/>
    <row r="21" ht="21.75" customHeight="1"/>
    <row r="22" ht="21.75" customHeight="1"/>
    <row r="23" ht="21.75" customHeight="1"/>
  </sheetData>
  <sheetProtection/>
  <mergeCells count="1">
    <mergeCell ref="A1:C1"/>
  </mergeCells>
  <printOptions/>
  <pageMargins left="0.6986111111111111" right="0.6986111111111111"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D1"/>
    </sheetView>
  </sheetViews>
  <sheetFormatPr defaultColWidth="9.125" defaultRowHeight="14.25"/>
  <cols>
    <col min="1" max="1" width="26.625" style="207" customWidth="1"/>
    <col min="2" max="2" width="9.125" style="207" hidden="1" customWidth="1"/>
    <col min="3" max="4" width="16.75390625" style="207" customWidth="1"/>
    <col min="5" max="7" width="9.125" style="207" hidden="1" customWidth="1"/>
    <col min="8" max="16384" width="9.125" style="208" customWidth="1"/>
  </cols>
  <sheetData>
    <row r="1" spans="1:8" s="205" customFormat="1" ht="33.75" customHeight="1">
      <c r="A1" s="209" t="s">
        <v>1137</v>
      </c>
      <c r="B1" s="209"/>
      <c r="C1" s="209"/>
      <c r="D1" s="209"/>
      <c r="E1" s="226"/>
      <c r="F1" s="226"/>
      <c r="G1" s="226"/>
      <c r="H1" s="226"/>
    </row>
    <row r="2" spans="1:4" s="205" customFormat="1" ht="16.5" customHeight="1">
      <c r="A2" s="210"/>
      <c r="B2" s="210"/>
      <c r="C2" s="210"/>
      <c r="D2" s="210"/>
    </row>
    <row r="3" spans="1:4" s="205" customFormat="1" ht="16.5" customHeight="1">
      <c r="A3" s="211" t="s">
        <v>1025</v>
      </c>
      <c r="B3" s="211"/>
      <c r="C3" s="211"/>
      <c r="D3" s="211"/>
    </row>
    <row r="4" spans="1:7" s="205" customFormat="1" ht="16.5" customHeight="1">
      <c r="A4" s="212" t="s">
        <v>1026</v>
      </c>
      <c r="B4" s="212" t="s">
        <v>1138</v>
      </c>
      <c r="C4" s="212" t="s">
        <v>6</v>
      </c>
      <c r="D4" s="212" t="s">
        <v>1100</v>
      </c>
      <c r="E4" s="213" t="s">
        <v>1101</v>
      </c>
      <c r="F4" s="214" t="s">
        <v>1102</v>
      </c>
      <c r="G4" s="214" t="s">
        <v>1103</v>
      </c>
    </row>
    <row r="5" spans="1:7" s="205" customFormat="1" ht="16.5" customHeight="1">
      <c r="A5" s="215" t="s">
        <v>1139</v>
      </c>
      <c r="B5" s="216"/>
      <c r="C5" s="217">
        <v>0</v>
      </c>
      <c r="D5" s="217">
        <v>0</v>
      </c>
      <c r="E5" s="218">
        <v>0</v>
      </c>
      <c r="F5" s="219">
        <v>0</v>
      </c>
      <c r="G5" s="219">
        <v>0</v>
      </c>
    </row>
    <row r="6" spans="1:7" s="205" customFormat="1" ht="16.5" customHeight="1">
      <c r="A6" s="215" t="s">
        <v>1140</v>
      </c>
      <c r="B6" s="216"/>
      <c r="C6" s="217">
        <v>0</v>
      </c>
      <c r="D6" s="217">
        <v>0</v>
      </c>
      <c r="E6" s="218">
        <v>0</v>
      </c>
      <c r="F6" s="219">
        <v>0</v>
      </c>
      <c r="G6" s="219">
        <v>5886</v>
      </c>
    </row>
    <row r="7" spans="1:7" s="205" customFormat="1" ht="16.5" customHeight="1">
      <c r="A7" s="215" t="s">
        <v>1141</v>
      </c>
      <c r="B7" s="216"/>
      <c r="C7" s="217">
        <v>0</v>
      </c>
      <c r="D7" s="217">
        <v>0</v>
      </c>
      <c r="E7" s="220"/>
      <c r="F7" s="221"/>
      <c r="G7" s="221"/>
    </row>
    <row r="8" spans="1:7" s="205" customFormat="1" ht="17.25" customHeight="1">
      <c r="A8" s="215" t="s">
        <v>1142</v>
      </c>
      <c r="B8" s="216"/>
      <c r="C8" s="217">
        <v>0</v>
      </c>
      <c r="D8" s="217">
        <v>0</v>
      </c>
      <c r="E8" s="220">
        <v>0</v>
      </c>
      <c r="F8" s="221">
        <v>0</v>
      </c>
      <c r="G8" s="221"/>
    </row>
    <row r="9" spans="1:7" s="205" customFormat="1" ht="16.5" customHeight="1">
      <c r="A9" s="215" t="s">
        <v>1143</v>
      </c>
      <c r="B9" s="216"/>
      <c r="C9" s="217">
        <v>0</v>
      </c>
      <c r="D9" s="217">
        <v>0</v>
      </c>
      <c r="E9" s="220">
        <v>0</v>
      </c>
      <c r="F9" s="221">
        <v>0</v>
      </c>
      <c r="G9" s="221"/>
    </row>
    <row r="10" spans="1:7" s="205" customFormat="1" ht="16.5" customHeight="1">
      <c r="A10" s="212" t="s">
        <v>1105</v>
      </c>
      <c r="B10" s="215"/>
      <c r="C10" s="217">
        <v>0</v>
      </c>
      <c r="D10" s="217">
        <v>0</v>
      </c>
      <c r="E10" s="220">
        <v>0</v>
      </c>
      <c r="F10" s="221">
        <v>0</v>
      </c>
      <c r="G10" s="221"/>
    </row>
    <row r="11" spans="1:7" s="205" customFormat="1" ht="16.5" customHeight="1">
      <c r="A11" s="215" t="s">
        <v>1106</v>
      </c>
      <c r="B11" s="215"/>
      <c r="C11" s="222"/>
      <c r="D11" s="222"/>
      <c r="E11" s="220">
        <v>0</v>
      </c>
      <c r="F11" s="221">
        <v>0</v>
      </c>
      <c r="G11" s="221"/>
    </row>
    <row r="12" spans="1:7" s="205" customFormat="1" ht="16.5" customHeight="1">
      <c r="A12" s="215" t="s">
        <v>1108</v>
      </c>
      <c r="B12" s="215"/>
      <c r="C12" s="222"/>
      <c r="D12" s="222"/>
      <c r="E12" s="220">
        <v>0</v>
      </c>
      <c r="F12" s="221">
        <v>0</v>
      </c>
      <c r="G12" s="221"/>
    </row>
    <row r="13" spans="1:7" s="205" customFormat="1" ht="16.5" customHeight="1">
      <c r="A13" s="215" t="s">
        <v>1111</v>
      </c>
      <c r="B13" s="215"/>
      <c r="C13" s="222"/>
      <c r="D13" s="222"/>
      <c r="E13" s="220">
        <v>0</v>
      </c>
      <c r="F13" s="221">
        <v>0</v>
      </c>
      <c r="G13" s="221"/>
    </row>
    <row r="14" spans="1:7" s="205" customFormat="1" ht="16.5" customHeight="1">
      <c r="A14" s="215"/>
      <c r="B14" s="215"/>
      <c r="C14" s="222"/>
      <c r="D14" s="222"/>
      <c r="E14" s="220">
        <v>0</v>
      </c>
      <c r="F14" s="221">
        <v>0</v>
      </c>
      <c r="G14" s="221"/>
    </row>
    <row r="15" spans="1:7" s="205" customFormat="1" ht="17.25" customHeight="1">
      <c r="A15" s="215"/>
      <c r="B15" s="215"/>
      <c r="C15" s="222"/>
      <c r="D15" s="222"/>
      <c r="E15" s="220">
        <v>0</v>
      </c>
      <c r="F15" s="221">
        <v>0</v>
      </c>
      <c r="G15" s="221"/>
    </row>
    <row r="16" spans="1:7" s="205" customFormat="1" ht="16.5" customHeight="1">
      <c r="A16" s="212"/>
      <c r="B16" s="222"/>
      <c r="C16" s="222"/>
      <c r="D16" s="222"/>
      <c r="E16" s="220">
        <v>0</v>
      </c>
      <c r="F16" s="221">
        <v>0</v>
      </c>
      <c r="G16" s="221"/>
    </row>
    <row r="17" spans="1:7" s="205" customFormat="1" ht="16.5" customHeight="1">
      <c r="A17" s="215"/>
      <c r="B17" s="215"/>
      <c r="C17" s="222"/>
      <c r="D17" s="223"/>
      <c r="E17" s="220">
        <v>0</v>
      </c>
      <c r="F17" s="221">
        <v>0</v>
      </c>
      <c r="G17" s="221"/>
    </row>
    <row r="18" spans="1:7" s="205" customFormat="1" ht="16.5" customHeight="1">
      <c r="A18" s="215"/>
      <c r="B18" s="215"/>
      <c r="C18" s="222"/>
      <c r="D18" s="223"/>
      <c r="E18" s="220">
        <v>0</v>
      </c>
      <c r="F18" s="221">
        <v>0</v>
      </c>
      <c r="G18" s="221"/>
    </row>
    <row r="19" spans="1:7" s="205" customFormat="1" ht="16.5" customHeight="1">
      <c r="A19" s="215"/>
      <c r="B19" s="215"/>
      <c r="C19" s="222"/>
      <c r="D19" s="223"/>
      <c r="E19" s="220">
        <v>0</v>
      </c>
      <c r="F19" s="221">
        <v>0</v>
      </c>
      <c r="G19" s="221"/>
    </row>
    <row r="20" spans="1:7" s="205" customFormat="1" ht="16.5" customHeight="1">
      <c r="A20" s="215"/>
      <c r="B20" s="215"/>
      <c r="C20" s="222"/>
      <c r="D20" s="223"/>
      <c r="E20" s="220">
        <v>0</v>
      </c>
      <c r="F20" s="221">
        <v>0</v>
      </c>
      <c r="G20" s="221"/>
    </row>
    <row r="21" spans="1:7" s="205" customFormat="1" ht="17.25" customHeight="1">
      <c r="A21" s="215"/>
      <c r="B21" s="215"/>
      <c r="C21" s="222"/>
      <c r="D21" s="223"/>
      <c r="E21" s="220">
        <v>0</v>
      </c>
      <c r="F21" s="221">
        <v>0</v>
      </c>
      <c r="G21" s="221"/>
    </row>
    <row r="22" spans="1:7" s="205" customFormat="1" ht="17.25" customHeight="1">
      <c r="A22" s="215"/>
      <c r="B22" s="215"/>
      <c r="C22" s="222"/>
      <c r="D22" s="222"/>
      <c r="E22" s="220">
        <v>0</v>
      </c>
      <c r="F22" s="221">
        <v>0</v>
      </c>
      <c r="G22" s="221"/>
    </row>
    <row r="23" spans="1:7" s="205" customFormat="1" ht="17.25" customHeight="1">
      <c r="A23" s="215"/>
      <c r="B23" s="215"/>
      <c r="C23" s="222"/>
      <c r="D23" s="222"/>
      <c r="E23" s="220">
        <v>0</v>
      </c>
      <c r="F23" s="221">
        <v>0</v>
      </c>
      <c r="G23" s="221"/>
    </row>
    <row r="24" spans="1:7" s="205" customFormat="1" ht="17.25" customHeight="1">
      <c r="A24" s="215"/>
      <c r="B24" s="215"/>
      <c r="C24" s="222"/>
      <c r="D24" s="222"/>
      <c r="E24" s="220">
        <v>0</v>
      </c>
      <c r="F24" s="221">
        <v>0</v>
      </c>
      <c r="G24" s="221"/>
    </row>
    <row r="25" spans="1:7" s="205" customFormat="1" ht="17.25" customHeight="1">
      <c r="A25" s="215"/>
      <c r="B25" s="215"/>
      <c r="C25" s="222"/>
      <c r="D25" s="222"/>
      <c r="E25" s="220">
        <v>0</v>
      </c>
      <c r="F25" s="221">
        <v>0</v>
      </c>
      <c r="G25" s="221"/>
    </row>
    <row r="26" spans="1:7" s="205" customFormat="1" ht="17.25" customHeight="1">
      <c r="A26" s="215"/>
      <c r="B26" s="215"/>
      <c r="C26" s="222"/>
      <c r="D26" s="222"/>
      <c r="E26" s="220">
        <v>0</v>
      </c>
      <c r="F26" s="221">
        <v>0</v>
      </c>
      <c r="G26" s="221"/>
    </row>
    <row r="27" spans="1:7" s="205" customFormat="1" ht="17.25" customHeight="1">
      <c r="A27" s="215"/>
      <c r="B27" s="215"/>
      <c r="C27" s="222"/>
      <c r="D27" s="222"/>
      <c r="E27" s="224">
        <v>0</v>
      </c>
      <c r="F27" s="225">
        <v>0</v>
      </c>
      <c r="G27" s="225"/>
    </row>
    <row r="28" spans="1:7" s="205" customFormat="1" ht="17.25" customHeight="1">
      <c r="A28" s="215"/>
      <c r="B28" s="215"/>
      <c r="C28" s="222"/>
      <c r="D28" s="222"/>
      <c r="E28" s="224">
        <v>0</v>
      </c>
      <c r="F28" s="225">
        <v>0</v>
      </c>
      <c r="G28" s="225"/>
    </row>
    <row r="29" spans="1:7" s="205" customFormat="1" ht="17.25" customHeight="1">
      <c r="A29" s="215"/>
      <c r="B29" s="215"/>
      <c r="C29" s="222"/>
      <c r="D29" s="222"/>
      <c r="E29" s="224">
        <v>0</v>
      </c>
      <c r="F29" s="225">
        <v>0</v>
      </c>
      <c r="G29" s="225"/>
    </row>
    <row r="30" spans="1:7" s="205" customFormat="1" ht="17.25" customHeight="1">
      <c r="A30" s="215"/>
      <c r="B30" s="215"/>
      <c r="C30" s="222"/>
      <c r="D30" s="222"/>
      <c r="E30" s="224">
        <v>0</v>
      </c>
      <c r="F30" s="225">
        <v>0</v>
      </c>
      <c r="G30" s="225"/>
    </row>
    <row r="31" spans="1:7" s="205" customFormat="1" ht="17.25" customHeight="1">
      <c r="A31" s="215"/>
      <c r="B31" s="215"/>
      <c r="C31" s="222"/>
      <c r="D31" s="222"/>
      <c r="E31" s="224">
        <v>0</v>
      </c>
      <c r="F31" s="225">
        <v>0</v>
      </c>
      <c r="G31" s="225"/>
    </row>
    <row r="32" spans="1:7" s="205" customFormat="1" ht="17.25" customHeight="1">
      <c r="A32" s="215"/>
      <c r="B32" s="215"/>
      <c r="C32" s="222"/>
      <c r="D32" s="222"/>
      <c r="E32" s="224"/>
      <c r="F32" s="225"/>
      <c r="G32" s="225"/>
    </row>
    <row r="33" spans="1:7" s="205" customFormat="1" ht="17.25" customHeight="1">
      <c r="A33" s="215"/>
      <c r="B33" s="215"/>
      <c r="C33" s="222"/>
      <c r="D33" s="222"/>
      <c r="E33" s="224"/>
      <c r="F33" s="225"/>
      <c r="G33" s="225"/>
    </row>
    <row r="34" spans="1:7" s="205" customFormat="1" ht="17.25" customHeight="1">
      <c r="A34" s="215"/>
      <c r="B34" s="215"/>
      <c r="C34" s="222"/>
      <c r="D34" s="222"/>
      <c r="E34" s="224"/>
      <c r="F34" s="225"/>
      <c r="G34" s="225"/>
    </row>
    <row r="35" spans="1:7" s="205" customFormat="1" ht="17.25" customHeight="1">
      <c r="A35" s="215"/>
      <c r="B35" s="215"/>
      <c r="C35" s="222"/>
      <c r="D35" s="222"/>
      <c r="E35" s="224"/>
      <c r="F35" s="225"/>
      <c r="G35" s="225"/>
    </row>
    <row r="36" spans="1:7" s="205" customFormat="1" ht="17.25" customHeight="1">
      <c r="A36" s="215"/>
      <c r="B36" s="215"/>
      <c r="C36" s="222"/>
      <c r="D36" s="222"/>
      <c r="E36" s="220"/>
      <c r="F36" s="221"/>
      <c r="G36" s="221"/>
    </row>
    <row r="37" spans="1:7" s="205" customFormat="1" ht="17.25" customHeight="1">
      <c r="A37" s="215"/>
      <c r="B37" s="215"/>
      <c r="C37" s="222"/>
      <c r="D37" s="222"/>
      <c r="E37" s="220"/>
      <c r="F37" s="221"/>
      <c r="G37" s="221"/>
    </row>
    <row r="38" spans="1:7" s="205" customFormat="1" ht="17.25" customHeight="1">
      <c r="A38" s="215"/>
      <c r="B38" s="215"/>
      <c r="C38" s="222"/>
      <c r="D38" s="222"/>
      <c r="E38" s="220"/>
      <c r="F38" s="221"/>
      <c r="G38" s="221"/>
    </row>
    <row r="39" spans="1:7" s="205" customFormat="1" ht="16.5" customHeight="1">
      <c r="A39" s="215"/>
      <c r="B39" s="215"/>
      <c r="C39" s="222"/>
      <c r="D39" s="222"/>
      <c r="E39" s="220"/>
      <c r="F39" s="221"/>
      <c r="G39" s="221"/>
    </row>
    <row r="40" spans="1:7" s="205" customFormat="1" ht="16.5" customHeight="1">
      <c r="A40" s="215"/>
      <c r="B40" s="215"/>
      <c r="C40" s="222"/>
      <c r="D40" s="222"/>
      <c r="E40" s="220"/>
      <c r="F40" s="221"/>
      <c r="G40" s="221"/>
    </row>
    <row r="41" spans="1:7" s="205" customFormat="1" ht="16.5" customHeight="1">
      <c r="A41" s="215"/>
      <c r="B41" s="215"/>
      <c r="C41" s="222"/>
      <c r="D41" s="222"/>
      <c r="E41" s="220"/>
      <c r="F41" s="221"/>
      <c r="G41" s="221"/>
    </row>
    <row r="42" spans="1:7" s="205" customFormat="1" ht="16.5" customHeight="1">
      <c r="A42" s="215"/>
      <c r="B42" s="215"/>
      <c r="C42" s="222"/>
      <c r="D42" s="222"/>
      <c r="E42" s="220"/>
      <c r="F42" s="221"/>
      <c r="G42" s="221"/>
    </row>
    <row r="43" spans="1:7" s="205" customFormat="1" ht="16.5" customHeight="1">
      <c r="A43" s="212" t="s">
        <v>1144</v>
      </c>
      <c r="B43" s="212"/>
      <c r="C43" s="222"/>
      <c r="D43" s="222"/>
      <c r="E43" s="220"/>
      <c r="F43" s="221"/>
      <c r="G43" s="221"/>
    </row>
    <row r="44" s="206" customFormat="1" ht="14.25"/>
  </sheetData>
  <sheetProtection/>
  <mergeCells count="3">
    <mergeCell ref="A1:D1"/>
    <mergeCell ref="A2:D2"/>
    <mergeCell ref="A3:D3"/>
  </mergeCells>
  <printOptions/>
  <pageMargins left="1.1805555555555556" right="0.7868055555555555" top="0.39305555555555555" bottom="0.39305555555555555" header="0.39305555555555555" footer="0.39305555555555555"/>
  <pageSetup firstPageNumber="0" useFirstPageNumber="1" horizontalDpi="180" verticalDpi="180" orientation="landscape" pageOrder="overThenDown" paperSize="12"/>
  <headerFooter scaleWithDoc="0" alignWithMargins="0">
    <oddFooter>&amp;C&amp;- &amp;P&amp;-</oddFooter>
  </headerFooter>
</worksheet>
</file>

<file path=xl/worksheets/sheet9.xml><?xml version="1.0" encoding="utf-8"?>
<worksheet xmlns="http://schemas.openxmlformats.org/spreadsheetml/2006/main" xmlns:r="http://schemas.openxmlformats.org/officeDocument/2006/relationships">
  <dimension ref="A1:G43"/>
  <sheetViews>
    <sheetView showGridLines="0" showZeros="0" workbookViewId="0" topLeftCell="A1">
      <selection activeCell="I24" sqref="I24"/>
    </sheetView>
  </sheetViews>
  <sheetFormatPr defaultColWidth="9.125" defaultRowHeight="14.25"/>
  <cols>
    <col min="1" max="1" width="26.00390625" style="207" customWidth="1"/>
    <col min="2" max="2" width="9.125" style="207" hidden="1" customWidth="1"/>
    <col min="3" max="4" width="16.875" style="207" customWidth="1"/>
    <col min="5" max="7" width="9.125" style="207" hidden="1" customWidth="1"/>
    <col min="8" max="16384" width="9.125" style="208" customWidth="1"/>
  </cols>
  <sheetData>
    <row r="1" spans="1:4" s="205" customFormat="1" ht="33.75" customHeight="1">
      <c r="A1" s="209" t="s">
        <v>1145</v>
      </c>
      <c r="B1" s="209"/>
      <c r="C1" s="209"/>
      <c r="D1" s="209"/>
    </row>
    <row r="2" spans="1:4" s="205" customFormat="1" ht="16.5" customHeight="1">
      <c r="A2" s="210"/>
      <c r="B2" s="210"/>
      <c r="C2" s="210"/>
      <c r="D2" s="210"/>
    </row>
    <row r="3" spans="1:4" s="205" customFormat="1" ht="16.5" customHeight="1">
      <c r="A3" s="211" t="s">
        <v>1025</v>
      </c>
      <c r="B3" s="211"/>
      <c r="C3" s="211"/>
      <c r="D3" s="211"/>
    </row>
    <row r="4" spans="1:7" s="205" customFormat="1" ht="16.5" customHeight="1">
      <c r="A4" s="212" t="s">
        <v>1026</v>
      </c>
      <c r="B4" s="212" t="s">
        <v>1138</v>
      </c>
      <c r="C4" s="212" t="s">
        <v>6</v>
      </c>
      <c r="D4" s="212" t="s">
        <v>1100</v>
      </c>
      <c r="E4" s="213" t="s">
        <v>1101</v>
      </c>
      <c r="F4" s="214" t="s">
        <v>1102</v>
      </c>
      <c r="G4" s="214" t="s">
        <v>1103</v>
      </c>
    </row>
    <row r="5" spans="1:7" s="205" customFormat="1" ht="16.5" customHeight="1">
      <c r="A5" s="215" t="s">
        <v>1146</v>
      </c>
      <c r="B5" s="216"/>
      <c r="C5" s="217">
        <v>0</v>
      </c>
      <c r="D5" s="217">
        <v>0</v>
      </c>
      <c r="E5" s="218">
        <v>0</v>
      </c>
      <c r="F5" s="219">
        <v>0</v>
      </c>
      <c r="G5" s="219">
        <v>0</v>
      </c>
    </row>
    <row r="6" spans="1:7" s="205" customFormat="1" ht="16.5" customHeight="1">
      <c r="A6" s="215" t="s">
        <v>1147</v>
      </c>
      <c r="B6" s="216"/>
      <c r="C6" s="217">
        <v>0</v>
      </c>
      <c r="D6" s="217">
        <v>0</v>
      </c>
      <c r="E6" s="218">
        <v>0</v>
      </c>
      <c r="F6" s="219">
        <v>0</v>
      </c>
      <c r="G6" s="219">
        <v>5886</v>
      </c>
    </row>
    <row r="7" spans="1:7" s="205" customFormat="1" ht="16.5" customHeight="1">
      <c r="A7" s="215" t="s">
        <v>1148</v>
      </c>
      <c r="B7" s="216"/>
      <c r="C7" s="217">
        <v>0</v>
      </c>
      <c r="D7" s="217">
        <v>0</v>
      </c>
      <c r="E7" s="220"/>
      <c r="F7" s="221"/>
      <c r="G7" s="221"/>
    </row>
    <row r="8" spans="1:7" s="205" customFormat="1" ht="17.25" customHeight="1">
      <c r="A8" s="215" t="s">
        <v>1149</v>
      </c>
      <c r="B8" s="216"/>
      <c r="C8" s="217">
        <v>0</v>
      </c>
      <c r="D8" s="217">
        <v>0</v>
      </c>
      <c r="E8" s="220">
        <v>0</v>
      </c>
      <c r="F8" s="221">
        <v>0</v>
      </c>
      <c r="G8" s="221"/>
    </row>
    <row r="9" spans="1:7" s="205" customFormat="1" ht="16.5" customHeight="1">
      <c r="A9" s="215" t="s">
        <v>1150</v>
      </c>
      <c r="B9" s="216"/>
      <c r="C9" s="217">
        <v>0</v>
      </c>
      <c r="D9" s="217">
        <v>0</v>
      </c>
      <c r="E9" s="220">
        <v>0</v>
      </c>
      <c r="F9" s="221">
        <v>0</v>
      </c>
      <c r="G9" s="221"/>
    </row>
    <row r="10" spans="1:7" s="205" customFormat="1" ht="16.5" customHeight="1">
      <c r="A10" s="212" t="s">
        <v>1125</v>
      </c>
      <c r="B10" s="216"/>
      <c r="C10" s="217">
        <v>0</v>
      </c>
      <c r="D10" s="217">
        <v>0</v>
      </c>
      <c r="E10" s="220">
        <v>0</v>
      </c>
      <c r="F10" s="221">
        <v>0</v>
      </c>
      <c r="G10" s="221"/>
    </row>
    <row r="11" spans="1:7" s="205" customFormat="1" ht="16.5" customHeight="1">
      <c r="A11" s="215"/>
      <c r="B11" s="222"/>
      <c r="C11" s="222"/>
      <c r="D11" s="222"/>
      <c r="E11" s="220">
        <v>0</v>
      </c>
      <c r="F11" s="221">
        <v>0</v>
      </c>
      <c r="G11" s="221"/>
    </row>
    <row r="12" spans="1:7" s="205" customFormat="1" ht="16.5" customHeight="1">
      <c r="A12" s="215"/>
      <c r="B12" s="222"/>
      <c r="C12" s="222"/>
      <c r="D12" s="222"/>
      <c r="E12" s="220">
        <v>0</v>
      </c>
      <c r="F12" s="221">
        <v>0</v>
      </c>
      <c r="G12" s="221"/>
    </row>
    <row r="13" spans="1:7" s="205" customFormat="1" ht="16.5" customHeight="1">
      <c r="A13" s="215"/>
      <c r="B13" s="222"/>
      <c r="C13" s="222"/>
      <c r="D13" s="222"/>
      <c r="E13" s="220">
        <v>0</v>
      </c>
      <c r="F13" s="221">
        <v>0</v>
      </c>
      <c r="G13" s="221"/>
    </row>
    <row r="14" spans="1:7" s="205" customFormat="1" ht="16.5" customHeight="1">
      <c r="A14" s="215" t="s">
        <v>1127</v>
      </c>
      <c r="B14" s="216"/>
      <c r="C14" s="222"/>
      <c r="D14" s="222"/>
      <c r="E14" s="220">
        <v>0</v>
      </c>
      <c r="F14" s="221">
        <v>0</v>
      </c>
      <c r="G14" s="221"/>
    </row>
    <row r="15" spans="1:7" s="205" customFormat="1" ht="17.25" customHeight="1">
      <c r="A15" s="215" t="s">
        <v>1131</v>
      </c>
      <c r="B15" s="216"/>
      <c r="C15" s="222"/>
      <c r="D15" s="222"/>
      <c r="E15" s="220">
        <v>0</v>
      </c>
      <c r="F15" s="221">
        <v>0</v>
      </c>
      <c r="G15" s="221"/>
    </row>
    <row r="16" spans="1:7" s="205" customFormat="1" ht="16.5" customHeight="1">
      <c r="A16" s="212"/>
      <c r="B16" s="222"/>
      <c r="C16" s="223"/>
      <c r="D16" s="222"/>
      <c r="E16" s="220">
        <v>0</v>
      </c>
      <c r="F16" s="221">
        <v>0</v>
      </c>
      <c r="G16" s="221"/>
    </row>
    <row r="17" spans="1:7" s="205" customFormat="1" ht="16.5" customHeight="1">
      <c r="A17" s="215"/>
      <c r="B17" s="215"/>
      <c r="C17" s="222"/>
      <c r="D17" s="222"/>
      <c r="E17" s="220">
        <v>0</v>
      </c>
      <c r="F17" s="221">
        <v>0</v>
      </c>
      <c r="G17" s="221"/>
    </row>
    <row r="18" spans="1:7" s="205" customFormat="1" ht="16.5" customHeight="1">
      <c r="A18" s="215"/>
      <c r="B18" s="215"/>
      <c r="C18" s="222"/>
      <c r="D18" s="222"/>
      <c r="E18" s="220">
        <v>0</v>
      </c>
      <c r="F18" s="221">
        <v>0</v>
      </c>
      <c r="G18" s="221"/>
    </row>
    <row r="19" spans="1:7" s="205" customFormat="1" ht="16.5" customHeight="1">
      <c r="A19" s="215"/>
      <c r="B19" s="215"/>
      <c r="C19" s="222"/>
      <c r="D19" s="222"/>
      <c r="E19" s="220">
        <v>0</v>
      </c>
      <c r="F19" s="221">
        <v>0</v>
      </c>
      <c r="G19" s="221"/>
    </row>
    <row r="20" spans="1:7" s="205" customFormat="1" ht="16.5" customHeight="1">
      <c r="A20" s="215"/>
      <c r="B20" s="215"/>
      <c r="C20" s="222"/>
      <c r="D20" s="222"/>
      <c r="E20" s="220">
        <v>0</v>
      </c>
      <c r="F20" s="221">
        <v>0</v>
      </c>
      <c r="G20" s="221"/>
    </row>
    <row r="21" spans="1:7" s="205" customFormat="1" ht="17.25" customHeight="1">
      <c r="A21" s="215"/>
      <c r="B21" s="215"/>
      <c r="C21" s="222"/>
      <c r="D21" s="222"/>
      <c r="E21" s="220">
        <v>0</v>
      </c>
      <c r="F21" s="221">
        <v>0</v>
      </c>
      <c r="G21" s="221"/>
    </row>
    <row r="22" spans="1:7" s="205" customFormat="1" ht="17.25" customHeight="1">
      <c r="A22" s="215"/>
      <c r="B22" s="215"/>
      <c r="C22" s="222"/>
      <c r="D22" s="222"/>
      <c r="E22" s="220">
        <v>0</v>
      </c>
      <c r="F22" s="221">
        <v>0</v>
      </c>
      <c r="G22" s="221"/>
    </row>
    <row r="23" spans="1:7" s="205" customFormat="1" ht="17.25" customHeight="1">
      <c r="A23" s="215"/>
      <c r="B23" s="215"/>
      <c r="C23" s="222"/>
      <c r="D23" s="222"/>
      <c r="E23" s="220">
        <v>0</v>
      </c>
      <c r="F23" s="221">
        <v>0</v>
      </c>
      <c r="G23" s="221"/>
    </row>
    <row r="24" spans="1:7" s="205" customFormat="1" ht="17.25" customHeight="1">
      <c r="A24" s="215"/>
      <c r="B24" s="215"/>
      <c r="C24" s="222"/>
      <c r="D24" s="222"/>
      <c r="E24" s="220">
        <v>0</v>
      </c>
      <c r="F24" s="221">
        <v>0</v>
      </c>
      <c r="G24" s="221"/>
    </row>
    <row r="25" spans="1:7" s="205" customFormat="1" ht="17.25" customHeight="1">
      <c r="A25" s="215"/>
      <c r="B25" s="215"/>
      <c r="C25" s="222"/>
      <c r="D25" s="222"/>
      <c r="E25" s="220">
        <v>0</v>
      </c>
      <c r="F25" s="221">
        <v>0</v>
      </c>
      <c r="G25" s="221"/>
    </row>
    <row r="26" spans="1:7" s="205" customFormat="1" ht="17.25" customHeight="1">
      <c r="A26" s="215"/>
      <c r="B26" s="215"/>
      <c r="C26" s="222"/>
      <c r="D26" s="222"/>
      <c r="E26" s="220">
        <v>0</v>
      </c>
      <c r="F26" s="221">
        <v>0</v>
      </c>
      <c r="G26" s="221"/>
    </row>
    <row r="27" spans="1:7" s="205" customFormat="1" ht="17.25" customHeight="1">
      <c r="A27" s="215"/>
      <c r="B27" s="215"/>
      <c r="C27" s="222"/>
      <c r="D27" s="222"/>
      <c r="E27" s="224">
        <v>0</v>
      </c>
      <c r="F27" s="225">
        <v>0</v>
      </c>
      <c r="G27" s="225"/>
    </row>
    <row r="28" spans="1:7" s="205" customFormat="1" ht="17.25" customHeight="1">
      <c r="A28" s="215"/>
      <c r="B28" s="215"/>
      <c r="C28" s="222"/>
      <c r="D28" s="222"/>
      <c r="E28" s="224">
        <v>0</v>
      </c>
      <c r="F28" s="225">
        <v>0</v>
      </c>
      <c r="G28" s="225"/>
    </row>
    <row r="29" spans="1:7" s="205" customFormat="1" ht="17.25" customHeight="1">
      <c r="A29" s="215"/>
      <c r="B29" s="215"/>
      <c r="C29" s="222"/>
      <c r="D29" s="222"/>
      <c r="E29" s="224">
        <v>0</v>
      </c>
      <c r="F29" s="225">
        <v>0</v>
      </c>
      <c r="G29" s="225"/>
    </row>
    <row r="30" spans="1:7" s="205" customFormat="1" ht="17.25" customHeight="1">
      <c r="A30" s="215"/>
      <c r="B30" s="215"/>
      <c r="C30" s="222"/>
      <c r="D30" s="222"/>
      <c r="E30" s="224">
        <v>0</v>
      </c>
      <c r="F30" s="225">
        <v>0</v>
      </c>
      <c r="G30" s="225"/>
    </row>
    <row r="31" spans="1:7" s="205" customFormat="1" ht="17.25" customHeight="1">
      <c r="A31" s="215"/>
      <c r="B31" s="215"/>
      <c r="C31" s="222"/>
      <c r="D31" s="222"/>
      <c r="E31" s="224">
        <v>0</v>
      </c>
      <c r="F31" s="225">
        <v>0</v>
      </c>
      <c r="G31" s="225"/>
    </row>
    <row r="32" spans="1:7" s="205" customFormat="1" ht="17.25" customHeight="1">
      <c r="A32" s="215"/>
      <c r="B32" s="215"/>
      <c r="C32" s="222"/>
      <c r="D32" s="222"/>
      <c r="E32" s="224"/>
      <c r="F32" s="225"/>
      <c r="G32" s="225"/>
    </row>
    <row r="33" spans="1:7" s="205" customFormat="1" ht="17.25" customHeight="1">
      <c r="A33" s="215"/>
      <c r="B33" s="215"/>
      <c r="C33" s="222"/>
      <c r="D33" s="222"/>
      <c r="E33" s="224"/>
      <c r="F33" s="225"/>
      <c r="G33" s="225"/>
    </row>
    <row r="34" spans="1:7" s="205" customFormat="1" ht="17.25" customHeight="1">
      <c r="A34" s="215"/>
      <c r="B34" s="215"/>
      <c r="C34" s="222"/>
      <c r="D34" s="222"/>
      <c r="E34" s="224"/>
      <c r="F34" s="225"/>
      <c r="G34" s="225"/>
    </row>
    <row r="35" spans="1:7" s="205" customFormat="1" ht="17.25" customHeight="1">
      <c r="A35" s="215"/>
      <c r="B35" s="215"/>
      <c r="C35" s="222"/>
      <c r="D35" s="222"/>
      <c r="E35" s="224"/>
      <c r="F35" s="225"/>
      <c r="G35" s="225"/>
    </row>
    <row r="36" spans="1:7" s="205" customFormat="1" ht="17.25" customHeight="1">
      <c r="A36" s="215"/>
      <c r="B36" s="215"/>
      <c r="C36" s="222"/>
      <c r="D36" s="222"/>
      <c r="E36" s="220"/>
      <c r="F36" s="221"/>
      <c r="G36" s="221"/>
    </row>
    <row r="37" spans="1:7" s="205" customFormat="1" ht="17.25" customHeight="1">
      <c r="A37" s="215"/>
      <c r="B37" s="215"/>
      <c r="C37" s="222"/>
      <c r="D37" s="222"/>
      <c r="E37" s="220"/>
      <c r="F37" s="221"/>
      <c r="G37" s="221"/>
    </row>
    <row r="38" spans="1:7" s="205" customFormat="1" ht="17.25" customHeight="1">
      <c r="A38" s="215"/>
      <c r="B38" s="215"/>
      <c r="C38" s="222"/>
      <c r="D38" s="222"/>
      <c r="E38" s="220"/>
      <c r="F38" s="221"/>
      <c r="G38" s="221"/>
    </row>
    <row r="39" spans="1:7" s="205" customFormat="1" ht="16.5" customHeight="1">
      <c r="A39" s="215"/>
      <c r="B39" s="215"/>
      <c r="C39" s="222"/>
      <c r="D39" s="222"/>
      <c r="E39" s="220"/>
      <c r="F39" s="221"/>
      <c r="G39" s="221"/>
    </row>
    <row r="40" spans="1:7" s="205" customFormat="1" ht="16.5" customHeight="1">
      <c r="A40" s="215"/>
      <c r="B40" s="215"/>
      <c r="C40" s="222"/>
      <c r="D40" s="222"/>
      <c r="E40" s="220"/>
      <c r="F40" s="221"/>
      <c r="G40" s="221"/>
    </row>
    <row r="41" spans="1:7" s="205" customFormat="1" ht="16.5" customHeight="1">
      <c r="A41" s="215"/>
      <c r="B41" s="215"/>
      <c r="C41" s="222"/>
      <c r="D41" s="222"/>
      <c r="E41" s="220"/>
      <c r="F41" s="221"/>
      <c r="G41" s="221"/>
    </row>
    <row r="42" spans="1:7" s="205" customFormat="1" ht="16.5" customHeight="1">
      <c r="A42" s="215"/>
      <c r="B42" s="215"/>
      <c r="C42" s="222"/>
      <c r="D42" s="222"/>
      <c r="E42" s="220"/>
      <c r="F42" s="221"/>
      <c r="G42" s="221"/>
    </row>
    <row r="43" spans="1:7" s="205" customFormat="1" ht="16.5" customHeight="1">
      <c r="A43" s="212" t="s">
        <v>1151</v>
      </c>
      <c r="B43" s="212"/>
      <c r="C43" s="222"/>
      <c r="D43" s="222"/>
      <c r="E43" s="220"/>
      <c r="F43" s="221"/>
      <c r="G43" s="221"/>
    </row>
    <row r="44" s="206" customFormat="1" ht="14.25"/>
  </sheetData>
  <sheetProtection/>
  <mergeCells count="3">
    <mergeCell ref="A1:D1"/>
    <mergeCell ref="A2:D2"/>
    <mergeCell ref="A3:D3"/>
  </mergeCells>
  <printOptions/>
  <pageMargins left="1.1805555555555556" right="0.7868055555555555" top="0.39305555555555555" bottom="0.39305555555555555" header="0.39305555555555555" footer="0.39305555555555555"/>
  <pageSetup firstPageNumber="0" useFirstPageNumber="1" horizontalDpi="180" verticalDpi="180" orientation="landscape" pageOrder="overThenDown" paperSize="12"/>
  <headerFooter scaleWithDoc="0" alignWithMargins="0">
    <oddFooter>&amp;C&amp;- &amp;P&amp;-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拥抱梦想</cp:lastModifiedBy>
  <cp:lastPrinted>2023-03-23T00:15:02Z</cp:lastPrinted>
  <dcterms:created xsi:type="dcterms:W3CDTF">2006-02-19T21:15:00Z</dcterms:created>
  <dcterms:modified xsi:type="dcterms:W3CDTF">2023-04-09T03:34:05Z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D73761A790E04B6B835A8A4DAB0CE2AA_13</vt:lpwstr>
  </property>
</Properties>
</file>